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C8575909-FC09-42E7-94FA-55D3470B2B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C57" i="1"/>
  <c r="C56" i="1"/>
  <c r="P57" i="1"/>
  <c r="X2" i="1"/>
  <c r="N7" i="1"/>
  <c r="X3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O8" i="1"/>
  <c r="O9" i="1"/>
  <c r="O10" i="1"/>
  <c r="O11" i="1"/>
  <c r="O12" i="1"/>
  <c r="O13" i="1"/>
  <c r="O14" i="1"/>
  <c r="O15" i="1"/>
  <c r="O16" i="1"/>
  <c r="O17" i="1"/>
  <c r="U17" i="1" s="1"/>
  <c r="T17" i="1" s="1"/>
  <c r="O18" i="1"/>
  <c r="O19" i="1"/>
  <c r="O20" i="1"/>
  <c r="O21" i="1"/>
  <c r="U21" i="1" s="1"/>
  <c r="T21" i="1" s="1"/>
  <c r="O22" i="1"/>
  <c r="O23" i="1"/>
  <c r="O24" i="1"/>
  <c r="O25" i="1"/>
  <c r="U25" i="1" s="1"/>
  <c r="T25" i="1" s="1"/>
  <c r="O26" i="1"/>
  <c r="O27" i="1"/>
  <c r="O28" i="1"/>
  <c r="O29" i="1"/>
  <c r="O30" i="1"/>
  <c r="O31" i="1"/>
  <c r="O32" i="1"/>
  <c r="O33" i="1"/>
  <c r="U33" i="1" s="1"/>
  <c r="T33" i="1" s="1"/>
  <c r="O34" i="1"/>
  <c r="O35" i="1"/>
  <c r="O36" i="1"/>
  <c r="O37" i="1"/>
  <c r="O38" i="1"/>
  <c r="O7" i="1"/>
  <c r="U7" i="1" s="1"/>
  <c r="T7" i="1" s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7" i="1"/>
  <c r="U36" i="1" l="1"/>
  <c r="T36" i="1" s="1"/>
  <c r="U32" i="1"/>
  <c r="T32" i="1" s="1"/>
  <c r="U28" i="1"/>
  <c r="T28" i="1" s="1"/>
  <c r="U24" i="1"/>
  <c r="T24" i="1" s="1"/>
  <c r="U20" i="1"/>
  <c r="T20" i="1" s="1"/>
  <c r="U16" i="1"/>
  <c r="T16" i="1" s="1"/>
  <c r="U12" i="1"/>
  <c r="T12" i="1" s="1"/>
  <c r="U8" i="1"/>
  <c r="T8" i="1" s="1"/>
  <c r="U15" i="1"/>
  <c r="T15" i="1" s="1"/>
  <c r="U34" i="1"/>
  <c r="T34" i="1" s="1"/>
  <c r="U30" i="1"/>
  <c r="T30" i="1" s="1"/>
  <c r="U26" i="1"/>
  <c r="T26" i="1" s="1"/>
  <c r="U22" i="1"/>
  <c r="T22" i="1" s="1"/>
  <c r="U18" i="1"/>
  <c r="T18" i="1" s="1"/>
  <c r="U14" i="1"/>
  <c r="T14" i="1" s="1"/>
  <c r="U10" i="1"/>
  <c r="T10" i="1" s="1"/>
  <c r="U35" i="1"/>
  <c r="T35" i="1" s="1"/>
  <c r="U31" i="1"/>
  <c r="T31" i="1" s="1"/>
  <c r="U27" i="1"/>
  <c r="T27" i="1" s="1"/>
  <c r="U23" i="1"/>
  <c r="T23" i="1" s="1"/>
  <c r="U19" i="1"/>
  <c r="T19" i="1" s="1"/>
  <c r="U11" i="1"/>
  <c r="T11" i="1" s="1"/>
  <c r="U38" i="1"/>
  <c r="T38" i="1" s="1"/>
  <c r="U37" i="1"/>
  <c r="T37" i="1" s="1"/>
  <c r="U29" i="1"/>
  <c r="T29" i="1" s="1"/>
  <c r="U13" i="1"/>
  <c r="T13" i="1" s="1"/>
  <c r="U9" i="1"/>
  <c r="T9" i="1" s="1"/>
  <c r="V37" i="1"/>
  <c r="C37" i="1"/>
  <c r="V10" i="1" l="1"/>
  <c r="O56" i="1"/>
  <c r="V9" i="1"/>
  <c r="V7" i="1"/>
  <c r="AD7" i="1"/>
  <c r="AD9" i="1" l="1"/>
  <c r="C55" i="1"/>
  <c r="O55" i="1"/>
  <c r="O39" i="1" l="1"/>
  <c r="V8" i="1"/>
  <c r="AD8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8" i="1"/>
  <c r="P56" i="1"/>
  <c r="N56" i="1"/>
  <c r="P55" i="1"/>
  <c r="N5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8" i="1"/>
  <c r="S39" i="1" l="1"/>
  <c r="S40" i="1" s="1"/>
  <c r="P39" i="1"/>
  <c r="N39" i="1"/>
  <c r="N40" i="1" l="1"/>
  <c r="C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R39" i="1"/>
  <c r="R40" i="1" s="1"/>
  <c r="Q39" i="1"/>
  <c r="Q40" i="1" s="1"/>
  <c r="R41" i="1" l="1"/>
</calcChain>
</file>

<file path=xl/sharedStrings.xml><?xml version="1.0" encoding="utf-8"?>
<sst xmlns="http://schemas.openxmlformats.org/spreadsheetml/2006/main" count="194" uniqueCount="82">
  <si>
    <t>日</t>
    <rPh sb="0" eb="1">
      <t>ヒ</t>
    </rPh>
    <phoneticPr fontId="1"/>
  </si>
  <si>
    <t>曜</t>
    <rPh sb="0" eb="1">
      <t>ヨウ</t>
    </rPh>
    <phoneticPr fontId="1"/>
  </si>
  <si>
    <t>時間外勤務時間</t>
    <rPh sb="0" eb="3">
      <t>ジカンガイ</t>
    </rPh>
    <rPh sb="3" eb="5">
      <t>キンム</t>
    </rPh>
    <rPh sb="5" eb="7">
      <t>ジカン</t>
    </rPh>
    <phoneticPr fontId="1"/>
  </si>
  <si>
    <t>深夜</t>
    <rPh sb="0" eb="2">
      <t>シンヤ</t>
    </rPh>
    <phoneticPr fontId="1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</si>
  <si>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</si>
  <si>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</si>
  <si>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</si>
  <si>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</si>
  <si>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</si>
  <si>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</si>
  <si>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</si>
  <si>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</si>
  <si>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</si>
  <si>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</si>
  <si>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</si>
  <si>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</si>
  <si>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</si>
  <si>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</si>
  <si>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</si>
  <si>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</si>
  <si>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</si>
  <si>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</si>
  <si>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</si>
  <si>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所属</t>
    <rPh sb="0" eb="2">
      <t>ショゾク</t>
    </rPh>
    <phoneticPr fontId="1"/>
  </si>
  <si>
    <t>氏名</t>
    <rPh sb="0" eb="2">
      <t>シメイ</t>
    </rPh>
    <phoneticPr fontId="1"/>
  </si>
  <si>
    <t>月　中　合　計</t>
    <rPh sb="0" eb="1">
      <t>ゲツ</t>
    </rPh>
    <rPh sb="2" eb="3">
      <t>チュウ</t>
    </rPh>
    <rPh sb="4" eb="5">
      <t>ゴウ</t>
    </rPh>
    <rPh sb="6" eb="7">
      <t>ケイ</t>
    </rPh>
    <phoneticPr fontId="1"/>
  </si>
  <si>
    <t>１</t>
    <phoneticPr fontId="1"/>
  </si>
  <si>
    <t>～</t>
    <phoneticPr fontId="1"/>
  </si>
  <si>
    <t>２</t>
    <phoneticPr fontId="1"/>
  </si>
  <si>
    <t>～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</si>
  <si>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</si>
  <si>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</si>
  <si>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</si>
  <si>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</si>
  <si>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</si>
  <si>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</si>
  <si>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</si>
  <si>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</si>
  <si>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</si>
  <si>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～</t>
    <phoneticPr fontId="1"/>
  </si>
  <si>
    <t>31</t>
    <phoneticPr fontId="1"/>
  </si>
  <si>
    <t>（</t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</si>
  <si>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</si>
  <si>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</si>
  <si>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・権限者印、本人印を押印の上、次月の5日までに財務・庶務課まで提出してください。</t>
    <rPh sb="1" eb="3">
      <t>ケンゲン</t>
    </rPh>
    <rPh sb="3" eb="4">
      <t>シャ</t>
    </rPh>
    <rPh sb="4" eb="5">
      <t>イン</t>
    </rPh>
    <rPh sb="6" eb="8">
      <t>ホンニン</t>
    </rPh>
    <rPh sb="8" eb="9">
      <t>イン</t>
    </rPh>
    <rPh sb="10" eb="12">
      <t>オウイン</t>
    </rPh>
    <rPh sb="13" eb="14">
      <t>ウエ</t>
    </rPh>
    <rPh sb="15" eb="17">
      <t>ジゲツ</t>
    </rPh>
    <rPh sb="18" eb="20">
      <t>イツカ</t>
    </rPh>
    <rPh sb="23" eb="25">
      <t>ザイム</t>
    </rPh>
    <rPh sb="26" eb="29">
      <t>ショムカ</t>
    </rPh>
    <rPh sb="31" eb="33">
      <t>テイシュツ</t>
    </rPh>
    <phoneticPr fontId="1"/>
  </si>
  <si>
    <t>・月が替わりましたら、月（年）のセルを変更してお使いください。</t>
    <rPh sb="1" eb="2">
      <t>ツキ</t>
    </rPh>
    <rPh sb="3" eb="4">
      <t>カ</t>
    </rPh>
    <rPh sb="11" eb="12">
      <t>ツキ</t>
    </rPh>
    <rPh sb="13" eb="14">
      <t>ネン</t>
    </rPh>
    <rPh sb="19" eb="21">
      <t>ヘンコウ</t>
    </rPh>
    <rPh sb="24" eb="25">
      <t>ツカ</t>
    </rPh>
    <phoneticPr fontId="1"/>
  </si>
  <si>
    <t>早出</t>
    <rPh sb="0" eb="2">
      <t>ハヤデ</t>
    </rPh>
    <phoneticPr fontId="1"/>
  </si>
  <si>
    <t>通常</t>
    <rPh sb="0" eb="2">
      <t>ツウジョウ</t>
    </rPh>
    <phoneticPr fontId="1"/>
  </si>
  <si>
    <t>通常</t>
    <rPh sb="0" eb="2">
      <t>ツウジョウ</t>
    </rPh>
    <phoneticPr fontId="1"/>
  </si>
  <si>
    <t>深夜</t>
    <rPh sb="0" eb="2">
      <t>シンヤ</t>
    </rPh>
    <phoneticPr fontId="1"/>
  </si>
  <si>
    <t>　（やむを得ない場合を除き、原則22:00以降は学内に残らないでください。）</t>
    <rPh sb="5" eb="6">
      <t>エ</t>
    </rPh>
    <rPh sb="8" eb="10">
      <t>バアイ</t>
    </rPh>
    <rPh sb="11" eb="12">
      <t>ノゾ</t>
    </rPh>
    <rPh sb="14" eb="16">
      <t>ゲンソク</t>
    </rPh>
    <rPh sb="21" eb="23">
      <t>イコウ</t>
    </rPh>
    <rPh sb="24" eb="26">
      <t>ガクナイ</t>
    </rPh>
    <rPh sb="27" eb="28">
      <t>ノコ</t>
    </rPh>
    <phoneticPr fontId="1"/>
  </si>
  <si>
    <t>　（年、月、を入力すると曜日は自動で表示されます。）</t>
    <rPh sb="2" eb="3">
      <t>ネン</t>
    </rPh>
    <rPh sb="4" eb="5">
      <t>ツキ</t>
    </rPh>
    <rPh sb="7" eb="9">
      <t>ニュウリョク</t>
    </rPh>
    <rPh sb="12" eb="14">
      <t>ヨウビ</t>
    </rPh>
    <rPh sb="15" eb="17">
      <t>ジドウ</t>
    </rPh>
    <rPh sb="18" eb="20">
      <t>ヒョウジ</t>
    </rPh>
    <phoneticPr fontId="1"/>
  </si>
  <si>
    <t>　（5日が休日の場合はそれ以降の直近の平日）</t>
    <rPh sb="3" eb="4">
      <t>ニチ</t>
    </rPh>
    <phoneticPr fontId="1"/>
  </si>
  <si>
    <t>記入例</t>
    <rPh sb="0" eb="3">
      <t>キニュウレイ</t>
    </rPh>
    <phoneticPr fontId="1"/>
  </si>
  <si>
    <t>・開始時間、終了時間を入力すると、時間外勤務時間は自動計算されます。</t>
    <rPh sb="1" eb="5">
      <t>カイシジカン</t>
    </rPh>
    <rPh sb="6" eb="10">
      <t>シュウリョウジカン</t>
    </rPh>
    <rPh sb="11" eb="13">
      <t>ニュウリョク</t>
    </rPh>
    <rPh sb="17" eb="20">
      <t>ジカンガイ</t>
    </rPh>
    <rPh sb="20" eb="24">
      <t>キンムジカン</t>
    </rPh>
    <rPh sb="25" eb="29">
      <t>ジドウケイサン</t>
    </rPh>
    <phoneticPr fontId="1"/>
  </si>
  <si>
    <t>・職員の健康等のため、なるべく残業をせずに業務が進められるようお願いします。</t>
    <rPh sb="1" eb="3">
      <t>ショクイン</t>
    </rPh>
    <rPh sb="4" eb="6">
      <t>ケンコウ</t>
    </rPh>
    <rPh sb="6" eb="7">
      <t>トウ</t>
    </rPh>
    <rPh sb="15" eb="17">
      <t>ザンギョウ</t>
    </rPh>
    <rPh sb="21" eb="23">
      <t>ギョウム</t>
    </rPh>
    <rPh sb="24" eb="25">
      <t>スス</t>
    </rPh>
    <rPh sb="32" eb="33">
      <t>ネガ</t>
    </rPh>
    <phoneticPr fontId="1"/>
  </si>
  <si>
    <t>時間外勤務時間数</t>
    <rPh sb="0" eb="3">
      <t>ジカンガイ</t>
    </rPh>
    <rPh sb="3" eb="5">
      <t>キンム</t>
    </rPh>
    <rPh sb="5" eb="7">
      <t>ジカン</t>
    </rPh>
    <rPh sb="7" eb="8">
      <t>カズ</t>
    </rPh>
    <phoneticPr fontId="1"/>
  </si>
  <si>
    <t>3</t>
    <phoneticPr fontId="1"/>
  </si>
  <si>
    <t>～</t>
    <phoneticPr fontId="1"/>
  </si>
  <si>
    <t>（休日出勤除く）</t>
    <rPh sb="1" eb="3">
      <t>キュウジツ</t>
    </rPh>
    <rPh sb="3" eb="5">
      <t>シュッキン</t>
    </rPh>
    <rPh sb="5" eb="6">
      <t>ノゾ</t>
    </rPh>
    <phoneticPr fontId="1"/>
  </si>
  <si>
    <t>・労基法上、労働時間が 6時間を超え、8時間以下の場合は少なくとも45分 8時間を超える場合は、少なくとも1時間の休憩を入れてください。</t>
    <rPh sb="1" eb="4">
      <t>ロウキホウ</t>
    </rPh>
    <rPh sb="4" eb="5">
      <t>ウエ</t>
    </rPh>
    <rPh sb="60" eb="61">
      <t>イ</t>
    </rPh>
    <phoneticPr fontId="1"/>
  </si>
  <si>
    <t>合計</t>
    <rPh sb="0" eb="2">
      <t>ゴウケイ</t>
    </rPh>
    <phoneticPr fontId="1"/>
  </si>
  <si>
    <t>時間外勤務時間（時刻）</t>
    <rPh sb="0" eb="3">
      <t>ジカンガイ</t>
    </rPh>
    <rPh sb="3" eb="5">
      <t>キンム</t>
    </rPh>
    <rPh sb="5" eb="7">
      <t>ジカン</t>
    </rPh>
    <rPh sb="8" eb="10">
      <t>ジコク</t>
    </rPh>
    <phoneticPr fontId="1"/>
  </si>
  <si>
    <t>備考（業務内容）</t>
    <phoneticPr fontId="1"/>
  </si>
  <si>
    <t>時 間 外 勤 務 表</t>
    <phoneticPr fontId="1"/>
  </si>
  <si>
    <t>本人印</t>
    <rPh sb="0" eb="2">
      <t>ホンニン</t>
    </rPh>
    <rPh sb="2" eb="3">
      <t>イン</t>
    </rPh>
    <phoneticPr fontId="1"/>
  </si>
  <si>
    <t>権限者印</t>
    <rPh sb="0" eb="2">
      <t>ケンゲン</t>
    </rPh>
    <rPh sb="2" eb="3">
      <t>シャ</t>
    </rPh>
    <rPh sb="3" eb="4">
      <t>イン</t>
    </rPh>
    <phoneticPr fontId="1"/>
  </si>
  <si>
    <t>　</t>
    <phoneticPr fontId="1"/>
  </si>
  <si>
    <t>計算用</t>
    <rPh sb="0" eb="3">
      <t>ケイサンヨウ</t>
    </rPh>
    <phoneticPr fontId="1"/>
  </si>
  <si>
    <t>累計</t>
    <rPh sb="0" eb="2">
      <t>ルイケイ</t>
    </rPh>
    <phoneticPr fontId="1"/>
  </si>
  <si>
    <t>計</t>
    <rPh sb="0" eb="1">
      <t>ケイ</t>
    </rPh>
    <phoneticPr fontId="1"/>
  </si>
  <si>
    <t>所定(契約)労働時間</t>
    <rPh sb="0" eb="2">
      <t>ショテイ</t>
    </rPh>
    <rPh sb="3" eb="5">
      <t>ケイヤク</t>
    </rPh>
    <rPh sb="6" eb="8">
      <t>ロウドウ</t>
    </rPh>
    <rPh sb="8" eb="10">
      <t>ジカン</t>
    </rPh>
    <phoneticPr fontId="1"/>
  </si>
  <si>
    <t>・早出＝8:30より早い時間、通常=22:00まで、深夜＝22:00以降</t>
    <rPh sb="10" eb="11">
      <t>ハヤ</t>
    </rPh>
    <rPh sb="12" eb="14">
      <t>ジカン</t>
    </rPh>
    <phoneticPr fontId="1"/>
  </si>
  <si>
    <t>・専任職員・非常勤職員（固定給）の方が休日に勤務する場合は、こちらには記入せず振替休日申請書（又は休日出勤手当支給申請書）で手続きしてください。</t>
    <rPh sb="1" eb="3">
      <t>センニン</t>
    </rPh>
    <rPh sb="3" eb="5">
      <t>ショクイン</t>
    </rPh>
    <rPh sb="6" eb="9">
      <t>ヒジョウキン</t>
    </rPh>
    <rPh sb="9" eb="11">
      <t>ショクイン</t>
    </rPh>
    <rPh sb="12" eb="14">
      <t>コテイ</t>
    </rPh>
    <rPh sb="17" eb="18">
      <t>ホウ</t>
    </rPh>
    <rPh sb="19" eb="21">
      <t>キュウジツ</t>
    </rPh>
    <rPh sb="22" eb="24">
      <t>キンム</t>
    </rPh>
    <rPh sb="26" eb="28">
      <t>バアイ</t>
    </rPh>
    <rPh sb="35" eb="37">
      <t>キニュウ</t>
    </rPh>
    <rPh sb="39" eb="43">
      <t>フリカエキュウジツ</t>
    </rPh>
    <rPh sb="43" eb="45">
      <t>シンセイ</t>
    </rPh>
    <rPh sb="45" eb="46">
      <t>ショ</t>
    </rPh>
    <rPh sb="47" eb="48">
      <t>マタ</t>
    </rPh>
    <rPh sb="49" eb="51">
      <t>キュウジツ</t>
    </rPh>
    <rPh sb="51" eb="53">
      <t>シュッキン</t>
    </rPh>
    <rPh sb="53" eb="55">
      <t>テアテ</t>
    </rPh>
    <rPh sb="55" eb="57">
      <t>シキュウ</t>
    </rPh>
    <rPh sb="57" eb="60">
      <t>シンセイショ</t>
    </rPh>
    <rPh sb="62" eb="64">
      <t>テツヅ</t>
    </rPh>
    <phoneticPr fontId="1"/>
  </si>
  <si>
    <t>・時間の入力は半角分単位24ｈで入力してください。(例17:00)</t>
    <rPh sb="1" eb="3">
      <t>ジカン</t>
    </rPh>
    <rPh sb="4" eb="6">
      <t>ニュウリョク</t>
    </rPh>
    <rPh sb="9" eb="10">
      <t>フン</t>
    </rPh>
    <rPh sb="10" eb="12">
      <t>タンイ</t>
    </rPh>
    <rPh sb="16" eb="18">
      <t>ニュウリョク</t>
    </rPh>
    <rPh sb="26" eb="27">
      <t>レイ</t>
    </rPh>
    <phoneticPr fontId="1"/>
  </si>
  <si>
    <t>中抜</t>
    <rPh sb="0" eb="2">
      <t>ナカヌ</t>
    </rPh>
    <phoneticPr fontId="1"/>
  </si>
  <si>
    <t>2</t>
    <phoneticPr fontId="1"/>
  </si>
  <si>
    <t>1</t>
    <phoneticPr fontId="1"/>
  </si>
  <si>
    <t>7:30から早出勤務した場合</t>
    <rPh sb="6" eb="8">
      <t>ハヤデ</t>
    </rPh>
    <rPh sb="8" eb="10">
      <t>キンム</t>
    </rPh>
    <rPh sb="12" eb="14">
      <t>バアイ</t>
    </rPh>
    <phoneticPr fontId="1"/>
  </si>
  <si>
    <t>17:00～19:15の残業をした場合</t>
    <rPh sb="12" eb="14">
      <t>ザンギョウ</t>
    </rPh>
    <rPh sb="17" eb="19">
      <t>バアイ</t>
    </rPh>
    <phoneticPr fontId="1"/>
  </si>
  <si>
    <t>・残業をする場合は、原則事前に時間外勤務届を提出してください。</t>
    <rPh sb="1" eb="3">
      <t>ザンギョウ</t>
    </rPh>
    <rPh sb="6" eb="8">
      <t>バアイ</t>
    </rPh>
    <rPh sb="10" eb="12">
      <t>ゲンソク</t>
    </rPh>
    <rPh sb="12" eb="14">
      <t>ジゼン</t>
    </rPh>
    <rPh sb="15" eb="18">
      <t>ジカンガイ</t>
    </rPh>
    <rPh sb="18" eb="20">
      <t>キンム</t>
    </rPh>
    <rPh sb="20" eb="21">
      <t>トドケ</t>
    </rPh>
    <rPh sb="22" eb="24">
      <t>テイシュツ</t>
    </rPh>
    <phoneticPr fontId="1"/>
  </si>
  <si>
    <t>17:00から22:00まで勤務し30分業務をしない時間がある場合</t>
    <rPh sb="14" eb="16">
      <t>キンム</t>
    </rPh>
    <rPh sb="19" eb="20">
      <t>フン</t>
    </rPh>
    <rPh sb="20" eb="22">
      <t>ギョウム</t>
    </rPh>
    <rPh sb="26" eb="28">
      <t>ジカン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</si>
</sst>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h:mm;@"/>
    <numFmt numFmtId="178" formatCode="[h]:mm"/>
    <numFmt numFmtId="179" formatCode="0.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177" fontId="4" fillId="0" borderId="21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9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34" xfId="0" applyNumberFormat="1" applyFont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 applyProtection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15" fillId="0" borderId="2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2" fillId="0" borderId="17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25" xfId="0" applyFont="1" applyBorder="1" applyAlignment="1" applyProtection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20" xfId="0" applyNumberFormat="1" applyFont="1" applyBorder="1" applyAlignment="1" applyProtection="1">
      <alignment horizontal="left" vertical="center" wrapText="1"/>
      <protection locked="0"/>
    </xf>
    <xf numFmtId="177" fontId="4" fillId="0" borderId="22" xfId="0" applyNumberFormat="1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177" fontId="4" fillId="0" borderId="13" xfId="0" applyNumberFormat="1" applyFont="1" applyBorder="1" applyAlignment="1" applyProtection="1">
      <alignment horizontal="left" vertical="center" wrapText="1"/>
      <protection locked="0"/>
    </xf>
    <xf numFmtId="177" fontId="4" fillId="0" borderId="14" xfId="0" applyNumberFormat="1" applyFont="1" applyBorder="1" applyAlignment="1" applyProtection="1">
      <alignment horizontal="left" vertical="center" wrapText="1"/>
      <protection locked="0"/>
    </xf>
    <xf numFmtId="177" fontId="4" fillId="0" borderId="2" xfId="0" applyNumberFormat="1" applyFont="1" applyBorder="1" applyAlignment="1" applyProtection="1">
      <alignment horizontal="left" vertical="center" wrapText="1"/>
      <protection locked="0"/>
    </xf>
    <xf numFmtId="177" fontId="4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77" fontId="4" fillId="0" borderId="6" xfId="0" applyNumberFormat="1" applyFont="1" applyBorder="1" applyAlignment="1" applyProtection="1">
      <alignment horizontal="left" vertical="center" wrapText="1"/>
      <protection locked="0"/>
    </xf>
    <xf numFmtId="177" fontId="4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8" fontId="14" fillId="0" borderId="11" xfId="0" applyNumberFormat="1" applyFont="1" applyBorder="1" applyAlignment="1">
      <alignment horizontal="center" vertical="center" shrinkToFit="1"/>
    </xf>
    <xf numFmtId="178" fontId="14" fillId="0" borderId="30" xfId="0" applyNumberFormat="1" applyFont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shrinkToFit="1"/>
    </xf>
    <xf numFmtId="178" fontId="14" fillId="0" borderId="33" xfId="0" applyNumberFormat="1" applyFont="1" applyBorder="1" applyAlignment="1">
      <alignment horizontal="center" vertical="center" shrinkToFit="1"/>
    </xf>
    <xf numFmtId="178" fontId="11" fillId="0" borderId="29" xfId="0" applyNumberFormat="1" applyFont="1" applyBorder="1" applyAlignment="1">
      <alignment horizontal="center" vertical="center" shrinkToFit="1"/>
    </xf>
    <xf numFmtId="178" fontId="11" fillId="0" borderId="11" xfId="0" applyNumberFormat="1" applyFont="1" applyBorder="1" applyAlignment="1">
      <alignment horizontal="center" vertical="center" shrinkToFit="1"/>
    </xf>
    <xf numFmtId="2" fontId="11" fillId="0" borderId="32" xfId="0" applyNumberFormat="1" applyFont="1" applyBorder="1" applyAlignment="1">
      <alignment horizontal="center" vertical="center" shrinkToFit="1"/>
    </xf>
    <xf numFmtId="2" fontId="11" fillId="0" borderId="1" xfId="0" applyNumberFormat="1" applyFont="1" applyBorder="1" applyAlignment="1">
      <alignment horizontal="center" vertical="center" shrinkToFit="1"/>
    </xf>
    <xf numFmtId="2" fontId="14" fillId="0" borderId="22" xfId="0" applyNumberFormat="1" applyFont="1" applyBorder="1" applyAlignment="1" applyProtection="1">
      <alignment horizontal="center" vertical="center" shrinkToFit="1"/>
      <protection locked="0"/>
    </xf>
    <xf numFmtId="2" fontId="14" fillId="0" borderId="21" xfId="0" applyNumberFormat="1" applyFont="1" applyBorder="1" applyAlignment="1" applyProtection="1">
      <alignment horizontal="center" vertical="center" shrinkToFit="1"/>
      <protection locked="0"/>
    </xf>
    <xf numFmtId="177" fontId="5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abSelected="1" zoomScale="130" zoomScaleNormal="130" zoomScaleSheetLayoutView="100" workbookViewId="0">
      <selection activeCell="F3" sqref="F3"/>
    </sheetView>
  </sheetViews>
  <sheetFormatPr defaultRowHeight="13.5" x14ac:dyDescent="0.15"/>
  <cols>
    <col min="1" max="1" width="2.375" style="2" customWidth="1"/>
    <col min="2" max="2" width="3.5" style="1" bestFit="1" customWidth="1"/>
    <col min="3" max="3" width="4.125" style="2" customWidth="1"/>
    <col min="4" max="4" width="5.25" style="2" customWidth="1"/>
    <col min="5" max="5" width="1.75" style="28" customWidth="1"/>
    <col min="6" max="6" width="5.25" style="27" customWidth="1"/>
    <col min="7" max="7" width="6.25" style="2" customWidth="1"/>
    <col min="8" max="8" width="2.125" style="2" customWidth="1"/>
    <col min="9" max="9" width="5.875" style="2" customWidth="1"/>
    <col min="10" max="10" width="4.375" style="2" customWidth="1"/>
    <col min="11" max="11" width="5.5" style="2" customWidth="1"/>
    <col min="12" max="12" width="1.75" style="2" customWidth="1"/>
    <col min="13" max="13" width="5.5" style="2" customWidth="1"/>
    <col min="14" max="14" width="6.125" style="2" customWidth="1"/>
    <col min="15" max="15" width="6.25" style="2" customWidth="1"/>
    <col min="16" max="16" width="6.125" style="2" customWidth="1"/>
    <col min="17" max="17" width="5.875" style="2" customWidth="1"/>
    <col min="18" max="18" width="6.375" style="2" customWidth="1"/>
    <col min="19" max="19" width="5.5" style="2" customWidth="1"/>
    <col min="20" max="20" width="4.125" style="12" customWidth="1"/>
    <col min="21" max="21" width="4" style="12" customWidth="1"/>
    <col min="22" max="22" width="3.625" style="12" customWidth="1"/>
    <col min="23" max="23" width="1.125" style="12" customWidth="1"/>
    <col min="24" max="25" width="9.375" style="12" customWidth="1"/>
    <col min="26" max="26" width="9.125" style="12" customWidth="1"/>
    <col min="27" max="28" width="7.25" style="2" customWidth="1"/>
    <col min="29" max="16384" width="9" style="2"/>
  </cols>
  <sheetData>
    <row r="1" spans="2:33" ht="27" customHeight="1" thickBot="1" x14ac:dyDescent="0.2">
      <c r="B1" s="44" t="s">
        <v>64</v>
      </c>
      <c r="G1" s="8"/>
      <c r="I1" s="10" t="s">
        <v>59</v>
      </c>
      <c r="K1" s="8"/>
      <c r="L1" s="8"/>
      <c r="M1" s="8"/>
      <c r="N1" s="8"/>
      <c r="O1" s="3"/>
      <c r="P1" s="82"/>
      <c r="Q1" s="82"/>
      <c r="R1" s="133" t="s">
        <v>66</v>
      </c>
      <c r="S1" s="134"/>
      <c r="T1" s="141" t="s">
        <v>65</v>
      </c>
      <c r="U1" s="142"/>
      <c r="V1" s="143"/>
      <c r="W1" s="62"/>
    </row>
    <row r="2" spans="2:33" ht="23.25" customHeight="1" x14ac:dyDescent="0.15">
      <c r="C2" s="100" t="s">
        <v>41</v>
      </c>
      <c r="D2" s="101">
        <v>2024</v>
      </c>
      <c r="E2" s="9" t="s">
        <v>42</v>
      </c>
      <c r="F2" s="101">
        <v>5</v>
      </c>
      <c r="G2" s="102" t="s">
        <v>43</v>
      </c>
      <c r="K2" s="33" t="s">
        <v>23</v>
      </c>
      <c r="L2" s="144"/>
      <c r="M2" s="144"/>
      <c r="N2" s="144"/>
      <c r="O2" s="144"/>
      <c r="P2" s="144"/>
      <c r="Q2" s="12"/>
      <c r="R2" s="117"/>
      <c r="S2" s="118"/>
      <c r="T2" s="103"/>
      <c r="U2" s="104"/>
      <c r="V2" s="105"/>
      <c r="X2" s="96" t="str">
        <f>IF(OR(L2="",L3=""),"所属or氏名が空欄です","")</f>
        <v>所属or氏名が空欄です</v>
      </c>
    </row>
    <row r="3" spans="2:33" ht="23.25" customHeight="1" thickBot="1" x14ac:dyDescent="0.2">
      <c r="B3" s="97"/>
      <c r="D3" s="98" t="s">
        <v>71</v>
      </c>
      <c r="E3" s="29"/>
      <c r="F3" s="99"/>
      <c r="K3" s="33" t="s">
        <v>24</v>
      </c>
      <c r="L3" s="144"/>
      <c r="M3" s="144"/>
      <c r="N3" s="144"/>
      <c r="O3" s="144"/>
      <c r="P3" s="144"/>
      <c r="Q3" s="12"/>
      <c r="R3" s="119"/>
      <c r="S3" s="120"/>
      <c r="T3" s="106"/>
      <c r="U3" s="107"/>
      <c r="V3" s="108"/>
      <c r="W3" s="62"/>
      <c r="X3" s="96" t="str">
        <f>IF(F3="","所定契約労働時間が空欄です","")</f>
        <v>所定契約労働時間が空欄です</v>
      </c>
    </row>
    <row r="4" spans="2:33" ht="6" customHeight="1" x14ac:dyDescent="0.15">
      <c r="D4" s="15"/>
      <c r="E4" s="29"/>
      <c r="L4" s="9"/>
      <c r="M4" s="12"/>
      <c r="N4" s="83"/>
      <c r="O4" s="40"/>
      <c r="P4" s="40"/>
      <c r="Q4" s="40"/>
      <c r="R4" s="40"/>
      <c r="S4" s="40"/>
      <c r="T4" s="67"/>
      <c r="U4" s="67"/>
      <c r="V4" s="67"/>
      <c r="W4" s="62"/>
    </row>
    <row r="5" spans="2:33" ht="21.75" customHeight="1" x14ac:dyDescent="0.15">
      <c r="B5" s="109" t="s">
        <v>0</v>
      </c>
      <c r="C5" s="24" t="s">
        <v>1</v>
      </c>
      <c r="D5" s="21"/>
      <c r="E5" s="30"/>
      <c r="F5" s="32"/>
      <c r="G5" s="49"/>
      <c r="H5" s="49" t="s">
        <v>62</v>
      </c>
      <c r="I5" s="49"/>
      <c r="J5" s="49"/>
      <c r="K5" s="17"/>
      <c r="L5" s="17"/>
      <c r="M5" s="18"/>
      <c r="N5" s="21"/>
      <c r="O5" s="22" t="s">
        <v>56</v>
      </c>
      <c r="P5" s="42"/>
      <c r="Q5" s="137" t="s">
        <v>63</v>
      </c>
      <c r="R5" s="138"/>
      <c r="S5" s="138"/>
      <c r="T5" s="73"/>
      <c r="U5" s="88" t="s">
        <v>68</v>
      </c>
      <c r="V5" s="74"/>
    </row>
    <row r="6" spans="2:33" ht="21.75" customHeight="1" x14ac:dyDescent="0.15">
      <c r="B6" s="110"/>
      <c r="C6" s="19" t="s">
        <v>0</v>
      </c>
      <c r="D6" s="21"/>
      <c r="E6" s="22" t="s">
        <v>46</v>
      </c>
      <c r="F6" s="32"/>
      <c r="G6" s="21"/>
      <c r="H6" s="22" t="s">
        <v>47</v>
      </c>
      <c r="I6" s="22"/>
      <c r="J6" s="87" t="s">
        <v>75</v>
      </c>
      <c r="K6" s="21"/>
      <c r="L6" s="22" t="s">
        <v>49</v>
      </c>
      <c r="M6" s="23"/>
      <c r="N6" s="23" t="s">
        <v>46</v>
      </c>
      <c r="O6" s="33" t="s">
        <v>48</v>
      </c>
      <c r="P6" s="43" t="s">
        <v>3</v>
      </c>
      <c r="Q6" s="139"/>
      <c r="R6" s="140"/>
      <c r="S6" s="140"/>
      <c r="T6" s="75">
        <v>1</v>
      </c>
      <c r="U6" s="76">
        <v>1.25</v>
      </c>
      <c r="V6" s="77">
        <v>1.5</v>
      </c>
    </row>
    <row r="7" spans="2:33" ht="22.5" customHeight="1" x14ac:dyDescent="0.15">
      <c r="B7" s="6" t="s">
        <v>26</v>
      </c>
      <c r="C7" s="11">
        <f t="shared" ref="C7:C36" si="0">VALUE($D$2&amp;"/"&amp;$F$2&amp;"/"&amp;B7)</f>
        <v>45413</v>
      </c>
      <c r="D7" s="46"/>
      <c r="E7" s="30" t="s">
        <v>27</v>
      </c>
      <c r="F7" s="47"/>
      <c r="G7" s="46"/>
      <c r="H7" s="7" t="s">
        <v>27</v>
      </c>
      <c r="I7" s="47"/>
      <c r="J7" s="47"/>
      <c r="K7" s="46"/>
      <c r="L7" s="30" t="s">
        <v>27</v>
      </c>
      <c r="M7" s="47"/>
      <c r="N7" s="60" t="str">
        <f>IF(OR(F7="",D7=""),"",TEXT(F7-D7,"h:mm")*1)</f>
        <v/>
      </c>
      <c r="O7" s="60" t="str">
        <f>IF(OR(I7="",G7=""),"",TEXT(I7-G7-J7,"h:mm")*1)</f>
        <v/>
      </c>
      <c r="P7" s="60" t="str">
        <f>IF(OR(M7="",K7=""),"",TEXT(M7-K7,"h:mm")*1)</f>
        <v/>
      </c>
      <c r="Q7" s="123"/>
      <c r="R7" s="124"/>
      <c r="S7" s="124"/>
      <c r="T7" s="92">
        <f t="shared" ref="T7:T8" si="1">(TEXT(SUM(N7:O7),"h:mm")*1)-(TEXT(U7,"h:mm")*1)</f>
        <v>0</v>
      </c>
      <c r="U7" s="92">
        <f t="shared" ref="U7:U8" si="2">IF(SUM($F$3,N7:O7)&gt;"8:00:00"*1,SUM($F$3,N7:O7)-"8:00:00"*1,0)</f>
        <v>0</v>
      </c>
      <c r="V7" s="93" t="str">
        <f>P7</f>
        <v/>
      </c>
      <c r="W7" s="72"/>
      <c r="X7" s="90"/>
      <c r="Y7" s="90"/>
      <c r="AC7" s="16"/>
      <c r="AD7" s="45" t="str">
        <f t="shared" ref="AD7:AD38" si="3">IF(I7&gt;"22:00"*1,"22:00以降は深夜の欄へ記入してください","")</f>
        <v/>
      </c>
      <c r="AF7" s="25"/>
      <c r="AG7" s="25"/>
    </row>
    <row r="8" spans="2:33" ht="22.5" customHeight="1" x14ac:dyDescent="0.15">
      <c r="B8" s="6" t="s">
        <v>28</v>
      </c>
      <c r="C8" s="11">
        <f t="shared" si="0"/>
        <v>45414</v>
      </c>
      <c r="D8" s="46"/>
      <c r="E8" s="30" t="s">
        <v>27</v>
      </c>
      <c r="F8" s="47"/>
      <c r="G8" s="46"/>
      <c r="H8" s="7" t="s">
        <v>27</v>
      </c>
      <c r="I8" s="47"/>
      <c r="J8" s="47"/>
      <c r="K8" s="46"/>
      <c r="L8" s="52" t="s">
        <v>27</v>
      </c>
      <c r="M8" s="47"/>
      <c r="N8" s="60" t="str">
        <f t="shared" ref="N8:N38" si="4">IF(OR(F8="",D8=""),"",TEXT(F8-D8,"h:mm")*1)</f>
        <v/>
      </c>
      <c r="O8" s="60" t="str">
        <f t="shared" ref="O8:O38" si="5">IF(OR(I8="",G8=""),"",TEXT(I8-G8-J8,"h:mm")*1)</f>
        <v/>
      </c>
      <c r="P8" s="60" t="str">
        <f t="shared" ref="P8:P38" si="6">IF(OR(M8="",K8=""),"",TEXT(M8-K8,"h:mm")*1)</f>
        <v/>
      </c>
      <c r="Q8" s="135"/>
      <c r="R8" s="136"/>
      <c r="S8" s="136"/>
      <c r="T8" s="92">
        <f t="shared" si="1"/>
        <v>0</v>
      </c>
      <c r="U8" s="92">
        <f t="shared" si="2"/>
        <v>0</v>
      </c>
      <c r="V8" s="93" t="str">
        <f>P8</f>
        <v/>
      </c>
      <c r="W8" s="72"/>
      <c r="X8" s="90"/>
      <c r="Y8" s="91"/>
      <c r="Z8" s="91"/>
      <c r="AC8" s="16"/>
      <c r="AD8" s="45" t="str">
        <f t="shared" si="3"/>
        <v/>
      </c>
      <c r="AF8" s="25"/>
      <c r="AG8" s="25"/>
    </row>
    <row r="9" spans="2:33" ht="22.5" customHeight="1" x14ac:dyDescent="0.15">
      <c r="B9" s="6" t="s">
        <v>30</v>
      </c>
      <c r="C9" s="11">
        <f t="shared" si="0"/>
        <v>45415</v>
      </c>
      <c r="D9" s="46"/>
      <c r="E9" s="30" t="s">
        <v>27</v>
      </c>
      <c r="F9" s="47"/>
      <c r="G9" s="46"/>
      <c r="H9" s="7" t="s">
        <v>27</v>
      </c>
      <c r="I9" s="47"/>
      <c r="J9" s="47"/>
      <c r="K9" s="46"/>
      <c r="L9" s="52" t="s">
        <v>27</v>
      </c>
      <c r="M9" s="47"/>
      <c r="N9" s="60" t="str">
        <f t="shared" si="4"/>
        <v/>
      </c>
      <c r="O9" s="60" t="str">
        <f t="shared" si="5"/>
        <v/>
      </c>
      <c r="P9" s="60" t="str">
        <f t="shared" si="6"/>
        <v/>
      </c>
      <c r="Q9" s="123" t="s">
        <v>67</v>
      </c>
      <c r="R9" s="124"/>
      <c r="S9" s="124"/>
      <c r="T9" s="92">
        <f>(TEXT(SUM(N9:O9),"h:mm")*1)-(TEXT(U9,"h:mm")*1)</f>
        <v>0</v>
      </c>
      <c r="U9" s="92">
        <f>IF(SUM($F$3,N9:O9)&gt;"8:00:00"*1,SUM($F$3,N9:O9)-"8:00:00"*1,0)</f>
        <v>0</v>
      </c>
      <c r="V9" s="93" t="str">
        <f t="shared" ref="V9:V38" si="7">P9</f>
        <v/>
      </c>
      <c r="W9" s="72"/>
      <c r="X9" s="90"/>
      <c r="Y9" s="90"/>
      <c r="AC9" s="16"/>
      <c r="AD9" s="45" t="str">
        <f t="shared" si="3"/>
        <v/>
      </c>
    </row>
    <row r="10" spans="2:33" ht="22.5" customHeight="1" x14ac:dyDescent="0.15">
      <c r="B10" s="6" t="s">
        <v>31</v>
      </c>
      <c r="C10" s="11">
        <f t="shared" si="0"/>
        <v>45416</v>
      </c>
      <c r="D10" s="46"/>
      <c r="E10" s="30" t="s">
        <v>27</v>
      </c>
      <c r="F10" s="47"/>
      <c r="G10" s="46"/>
      <c r="H10" s="7" t="s">
        <v>29</v>
      </c>
      <c r="I10" s="47"/>
      <c r="J10" s="47"/>
      <c r="K10" s="46"/>
      <c r="L10" s="30" t="s">
        <v>27</v>
      </c>
      <c r="M10" s="47"/>
      <c r="N10" s="60" t="str">
        <f t="shared" si="4"/>
        <v/>
      </c>
      <c r="O10" s="60" t="str">
        <f t="shared" si="5"/>
        <v/>
      </c>
      <c r="P10" s="60" t="str">
        <f t="shared" si="6"/>
        <v/>
      </c>
      <c r="Q10" s="121"/>
      <c r="R10" s="122"/>
      <c r="S10" s="122"/>
      <c r="T10" s="92">
        <f t="shared" ref="T10:T38" si="8">(TEXT(SUM(N10:O10),"h:mm")*1)-(TEXT(U10,"h:mm")*1)</f>
        <v>0</v>
      </c>
      <c r="U10" s="92">
        <f t="shared" ref="U10:U38" si="9">IF(SUM($F$3,N10:O10)&gt;"8:00:00"*1,SUM($F$3,N10:O10)-"8:00:00"*1,0)</f>
        <v>0</v>
      </c>
      <c r="V10" s="93" t="str">
        <f t="shared" si="7"/>
        <v/>
      </c>
      <c r="W10" s="72"/>
      <c r="X10" s="90"/>
      <c r="Y10" s="90"/>
      <c r="AC10" s="16"/>
      <c r="AD10" s="45" t="str">
        <f t="shared" si="3"/>
        <v/>
      </c>
    </row>
    <row r="11" spans="2:33" ht="22.5" customHeight="1" x14ac:dyDescent="0.15">
      <c r="B11" s="6" t="s">
        <v>32</v>
      </c>
      <c r="C11" s="11">
        <f t="shared" si="0"/>
        <v>45417</v>
      </c>
      <c r="D11" s="46"/>
      <c r="E11" s="30" t="s">
        <v>27</v>
      </c>
      <c r="F11" s="47"/>
      <c r="G11" s="46"/>
      <c r="H11" s="7" t="s">
        <v>58</v>
      </c>
      <c r="I11" s="47"/>
      <c r="J11" s="47"/>
      <c r="K11" s="46"/>
      <c r="L11" s="30" t="s">
        <v>27</v>
      </c>
      <c r="M11" s="47"/>
      <c r="N11" s="60" t="str">
        <f t="shared" si="4"/>
        <v/>
      </c>
      <c r="O11" s="60" t="str">
        <f t="shared" si="5"/>
        <v/>
      </c>
      <c r="P11" s="60" t="str">
        <f t="shared" si="6"/>
        <v/>
      </c>
      <c r="Q11" s="123"/>
      <c r="R11" s="124"/>
      <c r="S11" s="124"/>
      <c r="T11" s="92">
        <f t="shared" si="8"/>
        <v>0</v>
      </c>
      <c r="U11" s="92">
        <f t="shared" si="9"/>
        <v>0</v>
      </c>
      <c r="V11" s="93" t="str">
        <f t="shared" si="7"/>
        <v/>
      </c>
      <c r="W11" s="72"/>
      <c r="X11" s="90"/>
      <c r="Y11" s="90"/>
      <c r="AC11" s="16"/>
      <c r="AD11" s="45" t="str">
        <f t="shared" si="3"/>
        <v/>
      </c>
    </row>
    <row r="12" spans="2:33" ht="22.5" customHeight="1" x14ac:dyDescent="0.15">
      <c r="B12" s="6" t="s">
        <v>33</v>
      </c>
      <c r="C12" s="11">
        <f t="shared" si="0"/>
        <v>45418</v>
      </c>
      <c r="D12" s="46"/>
      <c r="E12" s="30" t="s">
        <v>27</v>
      </c>
      <c r="F12" s="47"/>
      <c r="G12" s="46"/>
      <c r="H12" s="7" t="s">
        <v>29</v>
      </c>
      <c r="I12" s="47"/>
      <c r="J12" s="47"/>
      <c r="K12" s="46"/>
      <c r="L12" s="30" t="s">
        <v>27</v>
      </c>
      <c r="M12" s="47"/>
      <c r="N12" s="60" t="str">
        <f t="shared" si="4"/>
        <v/>
      </c>
      <c r="O12" s="60" t="str">
        <f t="shared" si="5"/>
        <v/>
      </c>
      <c r="P12" s="60" t="str">
        <f t="shared" si="6"/>
        <v/>
      </c>
      <c r="Q12" s="123"/>
      <c r="R12" s="124"/>
      <c r="S12" s="124"/>
      <c r="T12" s="92">
        <f t="shared" si="8"/>
        <v>0</v>
      </c>
      <c r="U12" s="92">
        <f t="shared" si="9"/>
        <v>0</v>
      </c>
      <c r="V12" s="93" t="str">
        <f t="shared" si="7"/>
        <v/>
      </c>
      <c r="W12" s="72"/>
      <c r="X12" s="90"/>
      <c r="Y12" s="90"/>
      <c r="AC12" s="16"/>
      <c r="AD12" s="45" t="str">
        <f t="shared" si="3"/>
        <v/>
      </c>
    </row>
    <row r="13" spans="2:33" ht="22.5" customHeight="1" x14ac:dyDescent="0.15">
      <c r="B13" s="6" t="s">
        <v>34</v>
      </c>
      <c r="C13" s="11">
        <f t="shared" si="0"/>
        <v>45419</v>
      </c>
      <c r="D13" s="46"/>
      <c r="E13" s="30" t="s">
        <v>27</v>
      </c>
      <c r="F13" s="47"/>
      <c r="G13" s="46"/>
      <c r="H13" s="7" t="s">
        <v>29</v>
      </c>
      <c r="I13" s="47"/>
      <c r="J13" s="47"/>
      <c r="K13" s="46"/>
      <c r="L13" s="30" t="s">
        <v>27</v>
      </c>
      <c r="M13" s="47"/>
      <c r="N13" s="60" t="str">
        <f t="shared" si="4"/>
        <v/>
      </c>
      <c r="O13" s="60" t="str">
        <f t="shared" si="5"/>
        <v/>
      </c>
      <c r="P13" s="60" t="str">
        <f t="shared" si="6"/>
        <v/>
      </c>
      <c r="Q13" s="123"/>
      <c r="R13" s="124"/>
      <c r="S13" s="124"/>
      <c r="T13" s="92">
        <f t="shared" si="8"/>
        <v>0</v>
      </c>
      <c r="U13" s="92">
        <f t="shared" si="9"/>
        <v>0</v>
      </c>
      <c r="V13" s="93" t="str">
        <f t="shared" si="7"/>
        <v/>
      </c>
      <c r="W13" s="72"/>
      <c r="X13" s="90"/>
      <c r="Y13" s="90"/>
      <c r="AC13" s="16"/>
      <c r="AD13" s="45" t="str">
        <f t="shared" si="3"/>
        <v/>
      </c>
    </row>
    <row r="14" spans="2:33" ht="22.5" customHeight="1" x14ac:dyDescent="0.15">
      <c r="B14" s="6" t="s">
        <v>35</v>
      </c>
      <c r="C14" s="11">
        <f t="shared" si="0"/>
        <v>45420</v>
      </c>
      <c r="D14" s="46"/>
      <c r="E14" s="30" t="s">
        <v>27</v>
      </c>
      <c r="F14" s="47"/>
      <c r="G14" s="46"/>
      <c r="H14" s="7" t="s">
        <v>29</v>
      </c>
      <c r="I14" s="47"/>
      <c r="J14" s="47"/>
      <c r="K14" s="46"/>
      <c r="L14" s="30" t="s">
        <v>27</v>
      </c>
      <c r="M14" s="47"/>
      <c r="N14" s="60" t="str">
        <f t="shared" si="4"/>
        <v/>
      </c>
      <c r="O14" s="60" t="str">
        <f t="shared" si="5"/>
        <v/>
      </c>
      <c r="P14" s="60" t="str">
        <f t="shared" si="6"/>
        <v/>
      </c>
      <c r="Q14" s="123"/>
      <c r="R14" s="124"/>
      <c r="S14" s="124"/>
      <c r="T14" s="92">
        <f t="shared" si="8"/>
        <v>0</v>
      </c>
      <c r="U14" s="92">
        <f t="shared" si="9"/>
        <v>0</v>
      </c>
      <c r="V14" s="93" t="str">
        <f t="shared" si="7"/>
        <v/>
      </c>
      <c r="W14" s="72"/>
      <c r="X14" s="90"/>
      <c r="Y14" s="90"/>
      <c r="AC14" s="16"/>
      <c r="AD14" s="45" t="str">
        <f t="shared" si="3"/>
        <v/>
      </c>
    </row>
    <row r="15" spans="2:33" ht="22.5" customHeight="1" x14ac:dyDescent="0.15">
      <c r="B15" s="6" t="s">
        <v>36</v>
      </c>
      <c r="C15" s="11">
        <f t="shared" si="0"/>
        <v>45421</v>
      </c>
      <c r="D15" s="46"/>
      <c r="E15" s="30" t="s">
        <v>27</v>
      </c>
      <c r="F15" s="47"/>
      <c r="G15" s="46"/>
      <c r="H15" s="7" t="s">
        <v>29</v>
      </c>
      <c r="I15" s="47"/>
      <c r="J15" s="47"/>
      <c r="K15" s="46"/>
      <c r="L15" s="30" t="s">
        <v>27</v>
      </c>
      <c r="M15" s="47"/>
      <c r="N15" s="60" t="str">
        <f t="shared" si="4"/>
        <v/>
      </c>
      <c r="O15" s="60" t="str">
        <f t="shared" si="5"/>
        <v/>
      </c>
      <c r="P15" s="60" t="str">
        <f t="shared" si="6"/>
        <v/>
      </c>
      <c r="Q15" s="123"/>
      <c r="R15" s="124"/>
      <c r="S15" s="124"/>
      <c r="T15" s="92">
        <f t="shared" si="8"/>
        <v>0</v>
      </c>
      <c r="U15" s="92">
        <f t="shared" si="9"/>
        <v>0</v>
      </c>
      <c r="V15" s="93" t="str">
        <f t="shared" si="7"/>
        <v/>
      </c>
      <c r="W15" s="72"/>
      <c r="X15" s="90"/>
      <c r="Y15" s="90"/>
      <c r="AC15" s="16"/>
      <c r="AD15" s="45" t="str">
        <f t="shared" si="3"/>
        <v/>
      </c>
    </row>
    <row r="16" spans="2:33" ht="22.5" customHeight="1" x14ac:dyDescent="0.15">
      <c r="B16" s="6" t="s">
        <v>37</v>
      </c>
      <c r="C16" s="11">
        <f t="shared" si="0"/>
        <v>45422</v>
      </c>
      <c r="D16" s="46"/>
      <c r="E16" s="30" t="s">
        <v>27</v>
      </c>
      <c r="F16" s="47"/>
      <c r="G16" s="46"/>
      <c r="H16" s="7" t="s">
        <v>29</v>
      </c>
      <c r="I16" s="47"/>
      <c r="J16" s="47"/>
      <c r="K16" s="46"/>
      <c r="L16" s="30" t="s">
        <v>27</v>
      </c>
      <c r="M16" s="47"/>
      <c r="N16" s="60" t="str">
        <f t="shared" si="4"/>
        <v/>
      </c>
      <c r="O16" s="60" t="str">
        <f t="shared" si="5"/>
        <v/>
      </c>
      <c r="P16" s="60" t="str">
        <f t="shared" si="6"/>
        <v/>
      </c>
      <c r="Q16" s="123"/>
      <c r="R16" s="124"/>
      <c r="S16" s="124"/>
      <c r="T16" s="92">
        <f t="shared" si="8"/>
        <v>0</v>
      </c>
      <c r="U16" s="92">
        <f t="shared" si="9"/>
        <v>0</v>
      </c>
      <c r="V16" s="93" t="str">
        <f t="shared" si="7"/>
        <v/>
      </c>
      <c r="W16" s="72"/>
      <c r="X16" s="90"/>
      <c r="Y16" s="90"/>
      <c r="AC16" s="16"/>
      <c r="AD16" s="45" t="str">
        <f t="shared" si="3"/>
        <v/>
      </c>
    </row>
    <row r="17" spans="2:30" ht="22.5" customHeight="1" x14ac:dyDescent="0.15">
      <c r="B17" s="6" t="s">
        <v>38</v>
      </c>
      <c r="C17" s="11">
        <f t="shared" si="0"/>
        <v>45423</v>
      </c>
      <c r="D17" s="46"/>
      <c r="E17" s="30" t="s">
        <v>27</v>
      </c>
      <c r="F17" s="47"/>
      <c r="G17" s="46"/>
      <c r="H17" s="7" t="s">
        <v>29</v>
      </c>
      <c r="I17" s="47"/>
      <c r="J17" s="47"/>
      <c r="K17" s="46"/>
      <c r="L17" s="30" t="s">
        <v>27</v>
      </c>
      <c r="M17" s="47"/>
      <c r="N17" s="60" t="str">
        <f t="shared" si="4"/>
        <v/>
      </c>
      <c r="O17" s="60" t="str">
        <f t="shared" si="5"/>
        <v/>
      </c>
      <c r="P17" s="60" t="str">
        <f t="shared" si="6"/>
        <v/>
      </c>
      <c r="Q17" s="123"/>
      <c r="R17" s="124"/>
      <c r="S17" s="124"/>
      <c r="T17" s="92">
        <f t="shared" si="8"/>
        <v>0</v>
      </c>
      <c r="U17" s="92">
        <f t="shared" si="9"/>
        <v>0</v>
      </c>
      <c r="V17" s="93" t="str">
        <f t="shared" si="7"/>
        <v/>
      </c>
      <c r="W17" s="72"/>
      <c r="X17" s="90"/>
      <c r="Y17" s="90"/>
      <c r="AC17" s="16"/>
      <c r="AD17" s="45" t="str">
        <f t="shared" si="3"/>
        <v/>
      </c>
    </row>
    <row r="18" spans="2:30" ht="22.5" customHeight="1" x14ac:dyDescent="0.15">
      <c r="B18" s="6" t="s">
        <v>4</v>
      </c>
      <c r="C18" s="11">
        <f t="shared" si="0"/>
        <v>45424</v>
      </c>
      <c r="D18" s="46"/>
      <c r="E18" s="30" t="s">
        <v>27</v>
      </c>
      <c r="F18" s="47"/>
      <c r="G18" s="46"/>
      <c r="H18" s="7" t="s">
        <v>29</v>
      </c>
      <c r="I18" s="47"/>
      <c r="J18" s="47"/>
      <c r="K18" s="46"/>
      <c r="L18" s="30" t="s">
        <v>27</v>
      </c>
      <c r="M18" s="47"/>
      <c r="N18" s="60" t="str">
        <f t="shared" si="4"/>
        <v/>
      </c>
      <c r="O18" s="60" t="str">
        <f t="shared" si="5"/>
        <v/>
      </c>
      <c r="P18" s="60" t="str">
        <f t="shared" si="6"/>
        <v/>
      </c>
      <c r="Q18" s="123"/>
      <c r="R18" s="124"/>
      <c r="S18" s="124"/>
      <c r="T18" s="92">
        <f t="shared" si="8"/>
        <v>0</v>
      </c>
      <c r="U18" s="92">
        <f t="shared" si="9"/>
        <v>0</v>
      </c>
      <c r="V18" s="93" t="str">
        <f t="shared" si="7"/>
        <v/>
      </c>
      <c r="W18" s="72"/>
      <c r="X18" s="90"/>
      <c r="Y18" s="90"/>
      <c r="AC18" s="16"/>
      <c r="AD18" s="45" t="str">
        <f t="shared" si="3"/>
        <v/>
      </c>
    </row>
    <row r="19" spans="2:30" ht="22.5" customHeight="1" x14ac:dyDescent="0.15">
      <c r="B19" s="6" t="s">
        <v>5</v>
      </c>
      <c r="C19" s="11">
        <f t="shared" si="0"/>
        <v>45425</v>
      </c>
      <c r="D19" s="46"/>
      <c r="E19" s="30" t="s">
        <v>27</v>
      </c>
      <c r="F19" s="47"/>
      <c r="G19" s="46"/>
      <c r="H19" s="7" t="s">
        <v>29</v>
      </c>
      <c r="I19" s="47"/>
      <c r="J19" s="47"/>
      <c r="K19" s="46"/>
      <c r="L19" s="30" t="s">
        <v>27</v>
      </c>
      <c r="M19" s="47"/>
      <c r="N19" s="60" t="str">
        <f t="shared" si="4"/>
        <v/>
      </c>
      <c r="O19" s="60" t="str">
        <f t="shared" si="5"/>
        <v/>
      </c>
      <c r="P19" s="60" t="str">
        <f t="shared" si="6"/>
        <v/>
      </c>
      <c r="Q19" s="123"/>
      <c r="R19" s="124"/>
      <c r="S19" s="124"/>
      <c r="T19" s="92">
        <f t="shared" si="8"/>
        <v>0</v>
      </c>
      <c r="U19" s="92">
        <f t="shared" si="9"/>
        <v>0</v>
      </c>
      <c r="V19" s="93" t="str">
        <f t="shared" si="7"/>
        <v/>
      </c>
      <c r="W19" s="72"/>
      <c r="X19" s="90"/>
      <c r="Y19" s="90"/>
      <c r="AC19" s="16"/>
      <c r="AD19" s="45" t="str">
        <f t="shared" si="3"/>
        <v/>
      </c>
    </row>
    <row r="20" spans="2:30" ht="22.5" customHeight="1" x14ac:dyDescent="0.15">
      <c r="B20" s="6" t="s">
        <v>6</v>
      </c>
      <c r="C20" s="11">
        <f t="shared" si="0"/>
        <v>45426</v>
      </c>
      <c r="D20" s="46"/>
      <c r="E20" s="30" t="s">
        <v>27</v>
      </c>
      <c r="F20" s="47"/>
      <c r="G20" s="46"/>
      <c r="H20" s="7" t="s">
        <v>29</v>
      </c>
      <c r="I20" s="47"/>
      <c r="J20" s="47"/>
      <c r="K20" s="46"/>
      <c r="L20" s="30" t="s">
        <v>27</v>
      </c>
      <c r="M20" s="47"/>
      <c r="N20" s="60" t="str">
        <f t="shared" si="4"/>
        <v/>
      </c>
      <c r="O20" s="60" t="str">
        <f t="shared" si="5"/>
        <v/>
      </c>
      <c r="P20" s="60" t="str">
        <f t="shared" si="6"/>
        <v/>
      </c>
      <c r="Q20" s="123"/>
      <c r="R20" s="124"/>
      <c r="S20" s="124"/>
      <c r="T20" s="92">
        <f t="shared" si="8"/>
        <v>0</v>
      </c>
      <c r="U20" s="92">
        <f t="shared" si="9"/>
        <v>0</v>
      </c>
      <c r="V20" s="93" t="str">
        <f t="shared" si="7"/>
        <v/>
      </c>
      <c r="W20" s="72"/>
      <c r="X20" s="90"/>
      <c r="Y20" s="90"/>
      <c r="AC20" s="16"/>
      <c r="AD20" s="45" t="str">
        <f t="shared" si="3"/>
        <v/>
      </c>
    </row>
    <row r="21" spans="2:30" ht="22.5" customHeight="1" x14ac:dyDescent="0.15">
      <c r="B21" s="6" t="s">
        <v>7</v>
      </c>
      <c r="C21" s="11">
        <f t="shared" si="0"/>
        <v>45427</v>
      </c>
      <c r="D21" s="46"/>
      <c r="E21" s="30" t="s">
        <v>27</v>
      </c>
      <c r="F21" s="47"/>
      <c r="G21" s="46"/>
      <c r="H21" s="7" t="s">
        <v>29</v>
      </c>
      <c r="I21" s="47"/>
      <c r="J21" s="47"/>
      <c r="K21" s="46"/>
      <c r="L21" s="30" t="s">
        <v>27</v>
      </c>
      <c r="M21" s="47"/>
      <c r="N21" s="60" t="str">
        <f t="shared" si="4"/>
        <v/>
      </c>
      <c r="O21" s="60" t="str">
        <f t="shared" si="5"/>
        <v/>
      </c>
      <c r="P21" s="60" t="str">
        <f t="shared" si="6"/>
        <v/>
      </c>
      <c r="Q21" s="123"/>
      <c r="R21" s="124"/>
      <c r="S21" s="124"/>
      <c r="T21" s="92">
        <f t="shared" si="8"/>
        <v>0</v>
      </c>
      <c r="U21" s="92">
        <f t="shared" si="9"/>
        <v>0</v>
      </c>
      <c r="V21" s="93" t="str">
        <f t="shared" si="7"/>
        <v/>
      </c>
      <c r="W21" s="72"/>
      <c r="X21" s="90"/>
      <c r="Y21" s="90"/>
      <c r="AC21" s="16"/>
      <c r="AD21" s="45" t="str">
        <f t="shared" si="3"/>
        <v/>
      </c>
    </row>
    <row r="22" spans="2:30" ht="22.5" customHeight="1" x14ac:dyDescent="0.15">
      <c r="B22" s="6" t="s">
        <v>8</v>
      </c>
      <c r="C22" s="11">
        <f t="shared" si="0"/>
        <v>45428</v>
      </c>
      <c r="D22" s="46"/>
      <c r="E22" s="30" t="s">
        <v>27</v>
      </c>
      <c r="F22" s="47"/>
      <c r="G22" s="46"/>
      <c r="H22" s="7" t="s">
        <v>29</v>
      </c>
      <c r="I22" s="47"/>
      <c r="J22" s="47"/>
      <c r="K22" s="46"/>
      <c r="L22" s="30" t="s">
        <v>27</v>
      </c>
      <c r="M22" s="47"/>
      <c r="N22" s="60" t="str">
        <f t="shared" si="4"/>
        <v/>
      </c>
      <c r="O22" s="60" t="str">
        <f t="shared" si="5"/>
        <v/>
      </c>
      <c r="P22" s="60" t="str">
        <f t="shared" si="6"/>
        <v/>
      </c>
      <c r="Q22" s="123"/>
      <c r="R22" s="124"/>
      <c r="S22" s="124"/>
      <c r="T22" s="92">
        <f t="shared" si="8"/>
        <v>0</v>
      </c>
      <c r="U22" s="92">
        <f t="shared" si="9"/>
        <v>0</v>
      </c>
      <c r="V22" s="93" t="str">
        <f t="shared" si="7"/>
        <v/>
      </c>
      <c r="W22" s="72"/>
      <c r="X22" s="90"/>
      <c r="Y22" s="90"/>
      <c r="AC22" s="16"/>
      <c r="AD22" s="45" t="str">
        <f t="shared" si="3"/>
        <v/>
      </c>
    </row>
    <row r="23" spans="2:30" ht="22.5" customHeight="1" x14ac:dyDescent="0.15">
      <c r="B23" s="6" t="s">
        <v>9</v>
      </c>
      <c r="C23" s="11">
        <f t="shared" si="0"/>
        <v>45429</v>
      </c>
      <c r="D23" s="46"/>
      <c r="E23" s="30" t="s">
        <v>27</v>
      </c>
      <c r="F23" s="47"/>
      <c r="G23" s="46"/>
      <c r="H23" s="7" t="s">
        <v>29</v>
      </c>
      <c r="I23" s="47"/>
      <c r="J23" s="47"/>
      <c r="K23" s="46"/>
      <c r="L23" s="30" t="s">
        <v>27</v>
      </c>
      <c r="M23" s="47"/>
      <c r="N23" s="60" t="str">
        <f t="shared" si="4"/>
        <v/>
      </c>
      <c r="O23" s="60" t="str">
        <f t="shared" si="5"/>
        <v/>
      </c>
      <c r="P23" s="60" t="str">
        <f t="shared" si="6"/>
        <v/>
      </c>
      <c r="Q23" s="123"/>
      <c r="R23" s="124"/>
      <c r="S23" s="124"/>
      <c r="T23" s="92">
        <f t="shared" si="8"/>
        <v>0</v>
      </c>
      <c r="U23" s="92">
        <f t="shared" si="9"/>
        <v>0</v>
      </c>
      <c r="V23" s="93" t="str">
        <f t="shared" si="7"/>
        <v/>
      </c>
      <c r="W23" s="72"/>
      <c r="X23" s="90"/>
      <c r="Y23" s="90"/>
      <c r="AC23" s="16"/>
      <c r="AD23" s="45" t="str">
        <f t="shared" si="3"/>
        <v/>
      </c>
    </row>
    <row r="24" spans="2:30" ht="22.5" customHeight="1" x14ac:dyDescent="0.15">
      <c r="B24" s="6" t="s">
        <v>10</v>
      </c>
      <c r="C24" s="11">
        <f t="shared" si="0"/>
        <v>45430</v>
      </c>
      <c r="D24" s="46"/>
      <c r="E24" s="30" t="s">
        <v>27</v>
      </c>
      <c r="F24" s="47"/>
      <c r="G24" s="46"/>
      <c r="H24" s="7" t="s">
        <v>29</v>
      </c>
      <c r="I24" s="47"/>
      <c r="J24" s="47"/>
      <c r="K24" s="46"/>
      <c r="L24" s="30" t="s">
        <v>27</v>
      </c>
      <c r="M24" s="47"/>
      <c r="N24" s="60" t="str">
        <f t="shared" si="4"/>
        <v/>
      </c>
      <c r="O24" s="60" t="str">
        <f t="shared" si="5"/>
        <v/>
      </c>
      <c r="P24" s="60" t="str">
        <f t="shared" si="6"/>
        <v/>
      </c>
      <c r="Q24" s="123"/>
      <c r="R24" s="124"/>
      <c r="S24" s="124"/>
      <c r="T24" s="92">
        <f t="shared" si="8"/>
        <v>0</v>
      </c>
      <c r="U24" s="92">
        <f t="shared" si="9"/>
        <v>0</v>
      </c>
      <c r="V24" s="93" t="str">
        <f t="shared" si="7"/>
        <v/>
      </c>
      <c r="W24" s="72"/>
      <c r="X24" s="90"/>
      <c r="Y24" s="90"/>
      <c r="AC24" s="16"/>
      <c r="AD24" s="45" t="str">
        <f t="shared" si="3"/>
        <v/>
      </c>
    </row>
    <row r="25" spans="2:30" ht="22.5" customHeight="1" x14ac:dyDescent="0.15">
      <c r="B25" s="6" t="s">
        <v>11</v>
      </c>
      <c r="C25" s="11">
        <f t="shared" si="0"/>
        <v>45431</v>
      </c>
      <c r="D25" s="46"/>
      <c r="E25" s="30" t="s">
        <v>27</v>
      </c>
      <c r="F25" s="47"/>
      <c r="G25" s="46"/>
      <c r="H25" s="7" t="s">
        <v>29</v>
      </c>
      <c r="I25" s="47"/>
      <c r="J25" s="47"/>
      <c r="K25" s="46"/>
      <c r="L25" s="30" t="s">
        <v>27</v>
      </c>
      <c r="M25" s="47"/>
      <c r="N25" s="60" t="str">
        <f t="shared" si="4"/>
        <v/>
      </c>
      <c r="O25" s="60" t="str">
        <f t="shared" si="5"/>
        <v/>
      </c>
      <c r="P25" s="60" t="str">
        <f t="shared" si="6"/>
        <v/>
      </c>
      <c r="Q25" s="123"/>
      <c r="R25" s="124"/>
      <c r="S25" s="124"/>
      <c r="T25" s="92">
        <f t="shared" si="8"/>
        <v>0</v>
      </c>
      <c r="U25" s="92">
        <f t="shared" si="9"/>
        <v>0</v>
      </c>
      <c r="V25" s="93" t="str">
        <f t="shared" si="7"/>
        <v/>
      </c>
      <c r="W25" s="72"/>
      <c r="X25" s="90"/>
      <c r="Y25" s="90"/>
      <c r="AC25" s="16"/>
      <c r="AD25" s="45" t="str">
        <f t="shared" si="3"/>
        <v/>
      </c>
    </row>
    <row r="26" spans="2:30" ht="22.5" customHeight="1" x14ac:dyDescent="0.15">
      <c r="B26" s="6" t="s">
        <v>12</v>
      </c>
      <c r="C26" s="11">
        <f t="shared" si="0"/>
        <v>45432</v>
      </c>
      <c r="D26" s="46"/>
      <c r="E26" s="30" t="s">
        <v>27</v>
      </c>
      <c r="F26" s="47"/>
      <c r="G26" s="46"/>
      <c r="H26" s="7" t="s">
        <v>29</v>
      </c>
      <c r="I26" s="47"/>
      <c r="J26" s="47"/>
      <c r="K26" s="46"/>
      <c r="L26" s="30" t="s">
        <v>27</v>
      </c>
      <c r="M26" s="47"/>
      <c r="N26" s="60" t="str">
        <f t="shared" si="4"/>
        <v/>
      </c>
      <c r="O26" s="60" t="str">
        <f t="shared" si="5"/>
        <v/>
      </c>
      <c r="P26" s="60" t="str">
        <f t="shared" si="6"/>
        <v/>
      </c>
      <c r="Q26" s="123"/>
      <c r="R26" s="124"/>
      <c r="S26" s="124"/>
      <c r="T26" s="92">
        <f t="shared" si="8"/>
        <v>0</v>
      </c>
      <c r="U26" s="92">
        <f t="shared" si="9"/>
        <v>0</v>
      </c>
      <c r="V26" s="93" t="str">
        <f t="shared" si="7"/>
        <v/>
      </c>
      <c r="W26" s="72"/>
      <c r="X26" s="90"/>
      <c r="Y26" s="90"/>
      <c r="AC26" s="16"/>
      <c r="AD26" s="45" t="str">
        <f t="shared" si="3"/>
        <v/>
      </c>
    </row>
    <row r="27" spans="2:30" ht="22.5" customHeight="1" x14ac:dyDescent="0.15">
      <c r="B27" s="6" t="s">
        <v>13</v>
      </c>
      <c r="C27" s="11">
        <f t="shared" si="0"/>
        <v>45433</v>
      </c>
      <c r="D27" s="46"/>
      <c r="E27" s="30" t="s">
        <v>27</v>
      </c>
      <c r="F27" s="47"/>
      <c r="G27" s="46"/>
      <c r="H27" s="7" t="s">
        <v>29</v>
      </c>
      <c r="I27" s="47"/>
      <c r="J27" s="47"/>
      <c r="K27" s="46"/>
      <c r="L27" s="30" t="s">
        <v>27</v>
      </c>
      <c r="M27" s="47"/>
      <c r="N27" s="60" t="str">
        <f t="shared" si="4"/>
        <v/>
      </c>
      <c r="O27" s="60" t="str">
        <f t="shared" si="5"/>
        <v/>
      </c>
      <c r="P27" s="60" t="str">
        <f t="shared" si="6"/>
        <v/>
      </c>
      <c r="Q27" s="123"/>
      <c r="R27" s="124"/>
      <c r="S27" s="124"/>
      <c r="T27" s="92">
        <f t="shared" si="8"/>
        <v>0</v>
      </c>
      <c r="U27" s="92">
        <f t="shared" si="9"/>
        <v>0</v>
      </c>
      <c r="V27" s="93" t="str">
        <f t="shared" si="7"/>
        <v/>
      </c>
      <c r="W27" s="72"/>
      <c r="X27" s="90"/>
      <c r="Y27" s="90"/>
      <c r="AC27" s="16"/>
      <c r="AD27" s="45" t="str">
        <f t="shared" si="3"/>
        <v/>
      </c>
    </row>
    <row r="28" spans="2:30" ht="22.5" customHeight="1" x14ac:dyDescent="0.15">
      <c r="B28" s="6" t="s">
        <v>14</v>
      </c>
      <c r="C28" s="11">
        <f t="shared" si="0"/>
        <v>45434</v>
      </c>
      <c r="D28" s="46"/>
      <c r="E28" s="30" t="s">
        <v>27</v>
      </c>
      <c r="F28" s="47"/>
      <c r="G28" s="46"/>
      <c r="H28" s="7" t="s">
        <v>29</v>
      </c>
      <c r="I28" s="47"/>
      <c r="J28" s="47"/>
      <c r="K28" s="46"/>
      <c r="L28" s="30" t="s">
        <v>27</v>
      </c>
      <c r="M28" s="47"/>
      <c r="N28" s="60" t="str">
        <f t="shared" si="4"/>
        <v/>
      </c>
      <c r="O28" s="60" t="str">
        <f t="shared" si="5"/>
        <v/>
      </c>
      <c r="P28" s="60" t="str">
        <f t="shared" si="6"/>
        <v/>
      </c>
      <c r="Q28" s="123"/>
      <c r="R28" s="124"/>
      <c r="S28" s="124"/>
      <c r="T28" s="92">
        <f t="shared" si="8"/>
        <v>0</v>
      </c>
      <c r="U28" s="92">
        <f t="shared" si="9"/>
        <v>0</v>
      </c>
      <c r="V28" s="93" t="str">
        <f t="shared" si="7"/>
        <v/>
      </c>
      <c r="W28" s="72"/>
      <c r="X28" s="90"/>
      <c r="Y28" s="90"/>
      <c r="AC28" s="16"/>
      <c r="AD28" s="45" t="str">
        <f t="shared" si="3"/>
        <v/>
      </c>
    </row>
    <row r="29" spans="2:30" ht="22.5" customHeight="1" x14ac:dyDescent="0.15">
      <c r="B29" s="6" t="s">
        <v>15</v>
      </c>
      <c r="C29" s="11">
        <f t="shared" si="0"/>
        <v>45435</v>
      </c>
      <c r="D29" s="46"/>
      <c r="E29" s="30" t="s">
        <v>27</v>
      </c>
      <c r="F29" s="47"/>
      <c r="G29" s="46"/>
      <c r="H29" s="7" t="s">
        <v>29</v>
      </c>
      <c r="I29" s="47"/>
      <c r="J29" s="47"/>
      <c r="K29" s="46"/>
      <c r="L29" s="30" t="s">
        <v>27</v>
      </c>
      <c r="M29" s="47"/>
      <c r="N29" s="60" t="str">
        <f t="shared" si="4"/>
        <v/>
      </c>
      <c r="O29" s="60" t="str">
        <f t="shared" si="5"/>
        <v/>
      </c>
      <c r="P29" s="60" t="str">
        <f t="shared" si="6"/>
        <v/>
      </c>
      <c r="Q29" s="123"/>
      <c r="R29" s="124"/>
      <c r="S29" s="124"/>
      <c r="T29" s="92">
        <f t="shared" si="8"/>
        <v>0</v>
      </c>
      <c r="U29" s="92">
        <f t="shared" si="9"/>
        <v>0</v>
      </c>
      <c r="V29" s="93" t="str">
        <f t="shared" si="7"/>
        <v/>
      </c>
      <c r="W29" s="72"/>
      <c r="X29" s="90"/>
      <c r="Y29" s="90"/>
      <c r="AC29" s="16"/>
      <c r="AD29" s="45" t="str">
        <f t="shared" si="3"/>
        <v/>
      </c>
    </row>
    <row r="30" spans="2:30" ht="22.5" customHeight="1" x14ac:dyDescent="0.15">
      <c r="B30" s="6" t="s">
        <v>16</v>
      </c>
      <c r="C30" s="11">
        <f t="shared" si="0"/>
        <v>45436</v>
      </c>
      <c r="D30" s="46"/>
      <c r="E30" s="30" t="s">
        <v>27</v>
      </c>
      <c r="F30" s="47"/>
      <c r="G30" s="46"/>
      <c r="H30" s="7" t="s">
        <v>29</v>
      </c>
      <c r="I30" s="47"/>
      <c r="J30" s="47"/>
      <c r="K30" s="46"/>
      <c r="L30" s="30" t="s">
        <v>27</v>
      </c>
      <c r="M30" s="47"/>
      <c r="N30" s="60" t="str">
        <f t="shared" si="4"/>
        <v/>
      </c>
      <c r="O30" s="60" t="str">
        <f t="shared" si="5"/>
        <v/>
      </c>
      <c r="P30" s="60" t="str">
        <f t="shared" si="6"/>
        <v/>
      </c>
      <c r="Q30" s="123"/>
      <c r="R30" s="124"/>
      <c r="S30" s="124"/>
      <c r="T30" s="92">
        <f t="shared" si="8"/>
        <v>0</v>
      </c>
      <c r="U30" s="92">
        <f t="shared" si="9"/>
        <v>0</v>
      </c>
      <c r="V30" s="93" t="str">
        <f t="shared" si="7"/>
        <v/>
      </c>
      <c r="W30" s="72"/>
      <c r="X30" s="90"/>
      <c r="Y30" s="90"/>
      <c r="AC30" s="16"/>
      <c r="AD30" s="45" t="str">
        <f t="shared" si="3"/>
        <v/>
      </c>
    </row>
    <row r="31" spans="2:30" ht="22.5" customHeight="1" x14ac:dyDescent="0.15">
      <c r="B31" s="6" t="s">
        <v>17</v>
      </c>
      <c r="C31" s="11">
        <f t="shared" si="0"/>
        <v>45437</v>
      </c>
      <c r="D31" s="46"/>
      <c r="E31" s="30" t="s">
        <v>27</v>
      </c>
      <c r="F31" s="47"/>
      <c r="G31" s="46"/>
      <c r="H31" s="7" t="s">
        <v>29</v>
      </c>
      <c r="I31" s="47"/>
      <c r="J31" s="47"/>
      <c r="K31" s="46"/>
      <c r="L31" s="30" t="s">
        <v>27</v>
      </c>
      <c r="M31" s="47"/>
      <c r="N31" s="60" t="str">
        <f t="shared" si="4"/>
        <v/>
      </c>
      <c r="O31" s="60" t="str">
        <f t="shared" si="5"/>
        <v/>
      </c>
      <c r="P31" s="60" t="str">
        <f t="shared" si="6"/>
        <v/>
      </c>
      <c r="Q31" s="123"/>
      <c r="R31" s="124"/>
      <c r="S31" s="124"/>
      <c r="T31" s="92">
        <f t="shared" si="8"/>
        <v>0</v>
      </c>
      <c r="U31" s="92">
        <f t="shared" si="9"/>
        <v>0</v>
      </c>
      <c r="V31" s="93" t="str">
        <f t="shared" si="7"/>
        <v/>
      </c>
      <c r="W31" s="72"/>
      <c r="X31" s="90"/>
      <c r="Y31" s="90"/>
      <c r="AC31" s="16"/>
      <c r="AD31" s="45" t="str">
        <f t="shared" si="3"/>
        <v/>
      </c>
    </row>
    <row r="32" spans="2:30" ht="22.5" customHeight="1" x14ac:dyDescent="0.15">
      <c r="B32" s="6" t="s">
        <v>18</v>
      </c>
      <c r="C32" s="11">
        <f t="shared" si="0"/>
        <v>45438</v>
      </c>
      <c r="D32" s="46"/>
      <c r="E32" s="30" t="s">
        <v>27</v>
      </c>
      <c r="F32" s="47"/>
      <c r="G32" s="46"/>
      <c r="H32" s="7" t="s">
        <v>29</v>
      </c>
      <c r="I32" s="47"/>
      <c r="J32" s="47"/>
      <c r="K32" s="46"/>
      <c r="L32" s="30" t="s">
        <v>27</v>
      </c>
      <c r="M32" s="47"/>
      <c r="N32" s="60" t="str">
        <f t="shared" si="4"/>
        <v/>
      </c>
      <c r="O32" s="60" t="str">
        <f t="shared" si="5"/>
        <v/>
      </c>
      <c r="P32" s="60" t="str">
        <f t="shared" si="6"/>
        <v/>
      </c>
      <c r="Q32" s="123"/>
      <c r="R32" s="124"/>
      <c r="S32" s="124"/>
      <c r="T32" s="92">
        <f t="shared" si="8"/>
        <v>0</v>
      </c>
      <c r="U32" s="92">
        <f t="shared" si="9"/>
        <v>0</v>
      </c>
      <c r="V32" s="93" t="str">
        <f t="shared" si="7"/>
        <v/>
      </c>
      <c r="W32" s="72"/>
      <c r="X32" s="90"/>
      <c r="Y32" s="90"/>
      <c r="AC32" s="16"/>
      <c r="AD32" s="45" t="str">
        <f t="shared" si="3"/>
        <v/>
      </c>
    </row>
    <row r="33" spans="1:30" ht="22.5" customHeight="1" x14ac:dyDescent="0.15">
      <c r="B33" s="6" t="s">
        <v>19</v>
      </c>
      <c r="C33" s="11">
        <f t="shared" si="0"/>
        <v>45439</v>
      </c>
      <c r="D33" s="46"/>
      <c r="E33" s="30" t="s">
        <v>27</v>
      </c>
      <c r="F33" s="47"/>
      <c r="G33" s="46"/>
      <c r="H33" s="7" t="s">
        <v>29</v>
      </c>
      <c r="I33" s="47"/>
      <c r="J33" s="47"/>
      <c r="K33" s="46"/>
      <c r="L33" s="30" t="s">
        <v>27</v>
      </c>
      <c r="M33" s="47"/>
      <c r="N33" s="60" t="str">
        <f t="shared" si="4"/>
        <v/>
      </c>
      <c r="O33" s="60" t="str">
        <f t="shared" si="5"/>
        <v/>
      </c>
      <c r="P33" s="60" t="str">
        <f t="shared" si="6"/>
        <v/>
      </c>
      <c r="Q33" s="123"/>
      <c r="R33" s="124"/>
      <c r="S33" s="124"/>
      <c r="T33" s="92">
        <f t="shared" si="8"/>
        <v>0</v>
      </c>
      <c r="U33" s="92">
        <f t="shared" si="9"/>
        <v>0</v>
      </c>
      <c r="V33" s="93" t="str">
        <f t="shared" si="7"/>
        <v/>
      </c>
      <c r="W33" s="72"/>
      <c r="X33" s="90"/>
      <c r="Y33" s="90"/>
      <c r="AC33" s="16"/>
      <c r="AD33" s="45" t="str">
        <f t="shared" si="3"/>
        <v/>
      </c>
    </row>
    <row r="34" spans="1:30" ht="22.5" customHeight="1" x14ac:dyDescent="0.15">
      <c r="B34" s="6" t="s">
        <v>20</v>
      </c>
      <c r="C34" s="11">
        <f t="shared" si="0"/>
        <v>45440</v>
      </c>
      <c r="D34" s="46"/>
      <c r="E34" s="30" t="s">
        <v>27</v>
      </c>
      <c r="F34" s="47"/>
      <c r="G34" s="46"/>
      <c r="H34" s="7" t="s">
        <v>29</v>
      </c>
      <c r="I34" s="47"/>
      <c r="J34" s="47"/>
      <c r="K34" s="46"/>
      <c r="L34" s="30" t="s">
        <v>27</v>
      </c>
      <c r="M34" s="47"/>
      <c r="N34" s="60" t="str">
        <f t="shared" si="4"/>
        <v/>
      </c>
      <c r="O34" s="60" t="str">
        <f t="shared" si="5"/>
        <v/>
      </c>
      <c r="P34" s="60" t="str">
        <f t="shared" si="6"/>
        <v/>
      </c>
      <c r="Q34" s="123"/>
      <c r="R34" s="124"/>
      <c r="S34" s="124"/>
      <c r="T34" s="92">
        <f t="shared" si="8"/>
        <v>0</v>
      </c>
      <c r="U34" s="92">
        <f t="shared" si="9"/>
        <v>0</v>
      </c>
      <c r="V34" s="93" t="str">
        <f t="shared" si="7"/>
        <v/>
      </c>
      <c r="W34" s="72"/>
      <c r="X34" s="90"/>
      <c r="Y34" s="90"/>
      <c r="AC34" s="16"/>
      <c r="AD34" s="45" t="str">
        <f t="shared" si="3"/>
        <v/>
      </c>
    </row>
    <row r="35" spans="1:30" ht="22.5" customHeight="1" x14ac:dyDescent="0.15">
      <c r="B35" s="6" t="s">
        <v>21</v>
      </c>
      <c r="C35" s="11">
        <f t="shared" si="0"/>
        <v>45441</v>
      </c>
      <c r="D35" s="46"/>
      <c r="E35" s="30" t="s">
        <v>27</v>
      </c>
      <c r="F35" s="47"/>
      <c r="G35" s="46"/>
      <c r="H35" s="7" t="s">
        <v>39</v>
      </c>
      <c r="I35" s="47"/>
      <c r="J35" s="47"/>
      <c r="K35" s="46"/>
      <c r="L35" s="30" t="s">
        <v>27</v>
      </c>
      <c r="M35" s="47"/>
      <c r="N35" s="60" t="str">
        <f t="shared" si="4"/>
        <v/>
      </c>
      <c r="O35" s="60" t="str">
        <f t="shared" si="5"/>
        <v/>
      </c>
      <c r="P35" s="60" t="str">
        <f t="shared" si="6"/>
        <v/>
      </c>
      <c r="Q35" s="123"/>
      <c r="R35" s="124"/>
      <c r="S35" s="124"/>
      <c r="T35" s="92">
        <f t="shared" si="8"/>
        <v>0</v>
      </c>
      <c r="U35" s="92">
        <f t="shared" si="9"/>
        <v>0</v>
      </c>
      <c r="V35" s="93" t="str">
        <f t="shared" si="7"/>
        <v/>
      </c>
      <c r="W35" s="72"/>
      <c r="X35" s="90"/>
      <c r="Y35" s="90"/>
      <c r="AC35" s="16"/>
      <c r="AD35" s="45" t="str">
        <f t="shared" si="3"/>
        <v/>
      </c>
    </row>
    <row r="36" spans="1:30" ht="22.5" customHeight="1" x14ac:dyDescent="0.15">
      <c r="B36" s="6" t="s">
        <v>22</v>
      </c>
      <c r="C36" s="11">
        <f t="shared" si="0"/>
        <v>45442</v>
      </c>
      <c r="D36" s="46"/>
      <c r="E36" s="30" t="s">
        <v>27</v>
      </c>
      <c r="F36" s="47"/>
      <c r="G36" s="46"/>
      <c r="H36" s="7" t="s">
        <v>39</v>
      </c>
      <c r="I36" s="47"/>
      <c r="J36" s="47"/>
      <c r="K36" s="46"/>
      <c r="L36" s="30" t="s">
        <v>27</v>
      </c>
      <c r="M36" s="47"/>
      <c r="N36" s="60" t="str">
        <f t="shared" si="4"/>
        <v/>
      </c>
      <c r="O36" s="60" t="str">
        <f t="shared" si="5"/>
        <v/>
      </c>
      <c r="P36" s="60" t="str">
        <f t="shared" si="6"/>
        <v/>
      </c>
      <c r="Q36" s="123"/>
      <c r="R36" s="124"/>
      <c r="S36" s="124"/>
      <c r="T36" s="92">
        <f t="shared" si="8"/>
        <v>0</v>
      </c>
      <c r="U36" s="92">
        <f t="shared" si="9"/>
        <v>0</v>
      </c>
      <c r="V36" s="93" t="str">
        <f t="shared" si="7"/>
        <v/>
      </c>
      <c r="W36" s="72"/>
      <c r="X36" s="90"/>
      <c r="Y36" s="90"/>
      <c r="AC36" s="16"/>
      <c r="AD36" s="45" t="str">
        <f t="shared" si="3"/>
        <v/>
      </c>
    </row>
    <row r="37" spans="1:30" ht="22.5" customHeight="1" x14ac:dyDescent="0.15">
      <c r="B37" s="61" t="s">
        <v>40</v>
      </c>
      <c r="C37" s="38">
        <f t="shared" ref="C37" si="10">VALUE($D$2&amp;"/"&amp;$F$2&amp;"/"&amp;B37)</f>
        <v>45443</v>
      </c>
      <c r="D37" s="46"/>
      <c r="E37" s="30" t="s">
        <v>27</v>
      </c>
      <c r="F37" s="47"/>
      <c r="G37" s="46"/>
      <c r="H37" s="7" t="s">
        <v>27</v>
      </c>
      <c r="I37" s="47"/>
      <c r="J37" s="47"/>
      <c r="K37" s="46"/>
      <c r="L37" s="30" t="s">
        <v>27</v>
      </c>
      <c r="M37" s="47"/>
      <c r="N37" s="60" t="str">
        <f t="shared" si="4"/>
        <v/>
      </c>
      <c r="O37" s="60" t="str">
        <f t="shared" si="5"/>
        <v/>
      </c>
      <c r="P37" s="60" t="str">
        <f t="shared" si="6"/>
        <v/>
      </c>
      <c r="Q37" s="123"/>
      <c r="R37" s="124"/>
      <c r="S37" s="124"/>
      <c r="T37" s="92">
        <f t="shared" si="8"/>
        <v>0</v>
      </c>
      <c r="U37" s="92">
        <f t="shared" si="9"/>
        <v>0</v>
      </c>
      <c r="V37" s="93" t="str">
        <f t="shared" ref="V37" si="11">P37</f>
        <v/>
      </c>
      <c r="W37" s="72"/>
      <c r="X37" s="90"/>
      <c r="Y37" s="90"/>
      <c r="AC37" s="16"/>
      <c r="AD37" s="45"/>
    </row>
    <row r="38" spans="1:30" ht="22.5" customHeight="1" thickBot="1" x14ac:dyDescent="0.2">
      <c r="B38" s="4"/>
      <c r="C38" s="38"/>
      <c r="D38" s="57"/>
      <c r="E38" s="58"/>
      <c r="F38" s="59"/>
      <c r="G38" s="57"/>
      <c r="H38" s="50"/>
      <c r="I38" s="59"/>
      <c r="J38" s="59"/>
      <c r="K38" s="57"/>
      <c r="L38" s="58"/>
      <c r="M38" s="59"/>
      <c r="N38" s="60" t="str">
        <f t="shared" si="4"/>
        <v/>
      </c>
      <c r="O38" s="60" t="str">
        <f t="shared" si="5"/>
        <v/>
      </c>
      <c r="P38" s="60" t="str">
        <f t="shared" si="6"/>
        <v/>
      </c>
      <c r="Q38" s="115"/>
      <c r="R38" s="116"/>
      <c r="S38" s="116"/>
      <c r="T38" s="92">
        <f t="shared" si="8"/>
        <v>0</v>
      </c>
      <c r="U38" s="92">
        <f t="shared" si="9"/>
        <v>0</v>
      </c>
      <c r="V38" s="94" t="str">
        <f t="shared" si="7"/>
        <v/>
      </c>
      <c r="W38" s="72"/>
      <c r="X38" s="90"/>
      <c r="Y38" s="90"/>
      <c r="AC38" s="16"/>
      <c r="AD38" s="45" t="str">
        <f t="shared" si="3"/>
        <v/>
      </c>
    </row>
    <row r="39" spans="1:30" ht="20.25" customHeight="1" x14ac:dyDescent="0.15">
      <c r="B39" s="125" t="s">
        <v>25</v>
      </c>
      <c r="C39" s="126"/>
      <c r="D39" s="126"/>
      <c r="E39" s="126"/>
      <c r="F39" s="126"/>
      <c r="G39" s="126"/>
      <c r="H39" s="126"/>
      <c r="I39" s="126"/>
      <c r="J39" s="127"/>
      <c r="K39" s="111" t="s">
        <v>61</v>
      </c>
      <c r="L39" s="112"/>
      <c r="M39" s="112"/>
      <c r="N39" s="145">
        <f>SUM(N7:N38)</f>
        <v>0</v>
      </c>
      <c r="O39" s="145">
        <f>SUM(O7:O38)</f>
        <v>0</v>
      </c>
      <c r="P39" s="146">
        <f>SUM(P7:P38)</f>
        <v>0</v>
      </c>
      <c r="Q39" s="149">
        <f>SUM(T7:T38)</f>
        <v>0</v>
      </c>
      <c r="R39" s="150">
        <f>SUM(U7:U38)</f>
        <v>0</v>
      </c>
      <c r="S39" s="150">
        <f>SUM(V7:V38)</f>
        <v>0</v>
      </c>
      <c r="T39" s="79"/>
      <c r="U39" s="78"/>
      <c r="V39" s="70"/>
      <c r="X39" s="63"/>
      <c r="Y39" s="63"/>
      <c r="AC39" s="16"/>
    </row>
    <row r="40" spans="1:30" ht="20.25" customHeight="1" x14ac:dyDescent="0.15">
      <c r="B40" s="128"/>
      <c r="C40" s="129"/>
      <c r="D40" s="129"/>
      <c r="E40" s="129"/>
      <c r="F40" s="129"/>
      <c r="G40" s="129"/>
      <c r="H40" s="129"/>
      <c r="I40" s="129"/>
      <c r="J40" s="130"/>
      <c r="K40" s="113"/>
      <c r="L40" s="114"/>
      <c r="M40" s="114"/>
      <c r="N40" s="147">
        <f>SUM(N39:P39)</f>
        <v>0</v>
      </c>
      <c r="O40" s="147"/>
      <c r="P40" s="148"/>
      <c r="Q40" s="151">
        <f>Q39*24</f>
        <v>0</v>
      </c>
      <c r="R40" s="152">
        <f>R39*24*1.25</f>
        <v>0</v>
      </c>
      <c r="S40" s="152">
        <f>S39*24*1.5</f>
        <v>0</v>
      </c>
      <c r="T40" s="80"/>
      <c r="V40" s="39"/>
      <c r="X40" s="48"/>
      <c r="Y40" s="48"/>
      <c r="AC40" s="16"/>
    </row>
    <row r="41" spans="1:30" ht="19.5" customHeight="1" thickBot="1" x14ac:dyDescent="0.2">
      <c r="A41" s="39"/>
      <c r="B41" s="131" t="s">
        <v>69</v>
      </c>
      <c r="C41" s="132"/>
      <c r="D41" s="132"/>
      <c r="E41" s="132"/>
      <c r="F41" s="132"/>
      <c r="G41" s="132"/>
      <c r="H41" s="132"/>
      <c r="I41" s="132"/>
      <c r="J41" s="132"/>
      <c r="K41" s="84"/>
      <c r="L41" s="84"/>
      <c r="M41" s="84"/>
      <c r="N41" s="85"/>
      <c r="O41" s="85"/>
      <c r="P41" s="86"/>
      <c r="Q41" s="89" t="s">
        <v>70</v>
      </c>
      <c r="R41" s="153">
        <f>Q40+R40+S40</f>
        <v>0</v>
      </c>
      <c r="S41" s="154"/>
      <c r="T41" s="81"/>
      <c r="U41" s="68"/>
      <c r="V41" s="69"/>
      <c r="W41" s="64"/>
      <c r="X41" s="64"/>
    </row>
    <row r="42" spans="1:30" ht="10.5" customHeight="1" x14ac:dyDescent="0.15">
      <c r="Q42" s="71">
        <v>1</v>
      </c>
      <c r="R42" s="95">
        <v>1.25</v>
      </c>
      <c r="S42" s="71">
        <v>1.5</v>
      </c>
      <c r="Y42" s="65"/>
    </row>
    <row r="43" spans="1:30" ht="18" customHeight="1" x14ac:dyDescent="0.15"/>
    <row r="44" spans="1:30" ht="22.5" customHeight="1" x14ac:dyDescent="0.15">
      <c r="A44" s="10" t="s">
        <v>44</v>
      </c>
    </row>
    <row r="45" spans="1:30" ht="22.5" customHeight="1" x14ac:dyDescent="0.15">
      <c r="A45" s="10" t="s">
        <v>52</v>
      </c>
    </row>
    <row r="46" spans="1:30" ht="22.5" customHeight="1" x14ac:dyDescent="0.15">
      <c r="A46" s="10" t="s">
        <v>74</v>
      </c>
    </row>
    <row r="47" spans="1:30" ht="22.5" customHeight="1" x14ac:dyDescent="0.15">
      <c r="A47" s="10" t="s">
        <v>72</v>
      </c>
    </row>
    <row r="48" spans="1:30" ht="22.5" customHeight="1" x14ac:dyDescent="0.15">
      <c r="A48" s="10" t="s">
        <v>50</v>
      </c>
    </row>
    <row r="49" spans="1:26" s="10" customFormat="1" ht="22.5" customHeight="1" x14ac:dyDescent="0.15">
      <c r="A49" s="10" t="s">
        <v>54</v>
      </c>
      <c r="T49" s="66"/>
      <c r="U49" s="66"/>
      <c r="V49" s="66"/>
      <c r="W49" s="66"/>
      <c r="X49" s="66"/>
      <c r="Y49" s="66"/>
      <c r="Z49" s="66"/>
    </row>
    <row r="50" spans="1:26" s="10" customFormat="1" ht="22.5" customHeight="1" x14ac:dyDescent="0.15">
      <c r="A50" s="10" t="s">
        <v>53</v>
      </c>
      <c r="T50" s="66"/>
      <c r="U50" s="66"/>
      <c r="V50" s="66"/>
      <c r="W50" s="66"/>
      <c r="X50" s="66"/>
      <c r="Y50" s="66"/>
      <c r="Z50" s="66"/>
    </row>
    <row r="51" spans="1:26" s="10" customFormat="1" ht="22.5" customHeight="1" x14ac:dyDescent="0.15">
      <c r="A51" s="2"/>
      <c r="B51" s="97"/>
      <c r="C51" s="2"/>
      <c r="D51" s="98" t="s">
        <v>71</v>
      </c>
      <c r="E51" s="29"/>
      <c r="F51" s="99">
        <v>0.3125</v>
      </c>
      <c r="G51" s="2"/>
      <c r="T51" s="66"/>
      <c r="U51" s="66"/>
      <c r="V51" s="66"/>
      <c r="W51" s="66"/>
      <c r="X51" s="66"/>
      <c r="Y51" s="66"/>
      <c r="Z51" s="66"/>
    </row>
    <row r="52" spans="1:26" s="10" customFormat="1" ht="6.75" customHeight="1" x14ac:dyDescent="0.15">
      <c r="T52" s="66"/>
      <c r="U52" s="66"/>
      <c r="V52" s="66"/>
      <c r="W52" s="66"/>
      <c r="X52" s="66"/>
      <c r="Y52" s="66"/>
      <c r="Z52" s="66"/>
    </row>
    <row r="53" spans="1:26" s="10" customFormat="1" ht="22.5" customHeight="1" x14ac:dyDescent="0.15">
      <c r="B53" s="109" t="s">
        <v>0</v>
      </c>
      <c r="C53" s="24" t="s">
        <v>1</v>
      </c>
      <c r="D53" s="21"/>
      <c r="E53" s="30"/>
      <c r="F53" s="32"/>
      <c r="G53" s="22"/>
      <c r="H53" s="22" t="s">
        <v>62</v>
      </c>
      <c r="I53" s="22"/>
      <c r="J53" s="49"/>
      <c r="K53" s="17"/>
      <c r="L53" s="17"/>
      <c r="M53" s="17"/>
      <c r="N53" s="21"/>
      <c r="O53" s="22" t="s">
        <v>2</v>
      </c>
      <c r="P53" s="41"/>
      <c r="Q53" s="54"/>
      <c r="R53" s="54"/>
      <c r="S53" s="54"/>
      <c r="T53" s="54"/>
      <c r="U53" s="54"/>
      <c r="V53" s="54"/>
      <c r="W53" s="66"/>
      <c r="X53" s="66"/>
      <c r="Y53" s="66"/>
      <c r="Z53" s="66"/>
    </row>
    <row r="54" spans="1:26" s="10" customFormat="1" ht="22.5" customHeight="1" x14ac:dyDescent="0.15">
      <c r="B54" s="110"/>
      <c r="C54" s="19" t="s">
        <v>0</v>
      </c>
      <c r="D54" s="19"/>
      <c r="E54" s="20" t="s">
        <v>46</v>
      </c>
      <c r="F54" s="31"/>
      <c r="G54" s="21"/>
      <c r="H54" s="22" t="s">
        <v>47</v>
      </c>
      <c r="I54" s="22"/>
      <c r="J54" s="30" t="s">
        <v>75</v>
      </c>
      <c r="K54" s="21"/>
      <c r="L54" s="22" t="s">
        <v>49</v>
      </c>
      <c r="M54" s="23"/>
      <c r="N54" s="5" t="s">
        <v>46</v>
      </c>
      <c r="O54" s="33" t="s">
        <v>48</v>
      </c>
      <c r="P54" s="33" t="s">
        <v>3</v>
      </c>
      <c r="Q54" s="55"/>
      <c r="R54" s="55"/>
      <c r="S54" s="55"/>
      <c r="T54" s="55"/>
      <c r="U54" s="55"/>
      <c r="V54" s="55"/>
      <c r="W54" s="66"/>
      <c r="X54" s="66"/>
      <c r="Y54" s="66"/>
      <c r="Z54" s="66"/>
    </row>
    <row r="55" spans="1:26" s="10" customFormat="1" ht="22.5" customHeight="1" x14ac:dyDescent="0.15">
      <c r="B55" s="6" t="s">
        <v>77</v>
      </c>
      <c r="C55" s="11">
        <f>VALUE($D$2&amp;"/"&amp;$F$2&amp;"/"&amp;B55)</f>
        <v>45413</v>
      </c>
      <c r="D55" s="36"/>
      <c r="E55" s="30" t="s">
        <v>27</v>
      </c>
      <c r="F55" s="37"/>
      <c r="G55" s="13">
        <v>0.70833333333333337</v>
      </c>
      <c r="H55" s="7" t="s">
        <v>27</v>
      </c>
      <c r="I55" s="14">
        <v>0.80208333333333337</v>
      </c>
      <c r="J55" s="51"/>
      <c r="K55" s="34"/>
      <c r="L55" s="30" t="s">
        <v>27</v>
      </c>
      <c r="M55" s="35"/>
      <c r="N55" s="26" t="str">
        <f>IF(OR(F55="",D55=""),"",F55-D55)</f>
        <v/>
      </c>
      <c r="O55" s="26">
        <f>IF(OR(I55="",G55=""),"",I55-G55)</f>
        <v>9.375E-2</v>
      </c>
      <c r="P55" s="26" t="str">
        <f>IF(OR(M55="",K55=""),"",M55-K55)</f>
        <v/>
      </c>
      <c r="Q55" s="155" t="s">
        <v>79</v>
      </c>
      <c r="R55" s="53"/>
      <c r="S55" s="53"/>
      <c r="T55" s="53"/>
      <c r="U55" s="53"/>
      <c r="V55" s="53"/>
      <c r="W55" s="66"/>
      <c r="X55" s="66"/>
      <c r="Y55" s="66"/>
      <c r="Z55" s="66"/>
    </row>
    <row r="56" spans="1:26" s="10" customFormat="1" ht="22.5" customHeight="1" x14ac:dyDescent="0.15">
      <c r="B56" s="6" t="s">
        <v>76</v>
      </c>
      <c r="C56" s="11">
        <f t="shared" ref="C56:C57" si="12">VALUE($D$2&amp;"/"&amp;$F$2&amp;"/"&amp;B56)</f>
        <v>45414</v>
      </c>
      <c r="D56" s="36"/>
      <c r="E56" s="30" t="s">
        <v>27</v>
      </c>
      <c r="F56" s="35"/>
      <c r="G56" s="13">
        <v>0.70833333333333337</v>
      </c>
      <c r="H56" s="7" t="s">
        <v>27</v>
      </c>
      <c r="I56" s="14">
        <v>0.91666666666666663</v>
      </c>
      <c r="J56" s="56">
        <v>2.0833333333333332E-2</v>
      </c>
      <c r="K56" s="34"/>
      <c r="L56" s="30" t="s">
        <v>27</v>
      </c>
      <c r="M56" s="35"/>
      <c r="N56" s="26" t="str">
        <f>IF(OR(F56="",D56=""),"",F56-D56)</f>
        <v/>
      </c>
      <c r="O56" s="26">
        <f>IF(OR(I56="",G56=""),"",I56-G56)-J56</f>
        <v>0.18749999999999992</v>
      </c>
      <c r="P56" s="26" t="str">
        <f t="shared" ref="P56" si="13">IF(OR(M56="",K56=""),"",M56-K56)</f>
        <v/>
      </c>
      <c r="Q56" s="155" t="s">
        <v>81</v>
      </c>
      <c r="R56" s="53"/>
      <c r="S56" s="53"/>
      <c r="T56" s="53"/>
      <c r="U56" s="53"/>
      <c r="V56" s="53"/>
      <c r="W56" s="66"/>
      <c r="X56" s="66"/>
      <c r="Y56" s="66"/>
      <c r="Z56" s="66"/>
    </row>
    <row r="57" spans="1:26" s="10" customFormat="1" ht="22.5" customHeight="1" x14ac:dyDescent="0.15">
      <c r="B57" s="6" t="s">
        <v>57</v>
      </c>
      <c r="C57" s="11">
        <f>VALUE($D$2&amp;"/"&amp;$F$2&amp;"/"&amp;B57)</f>
        <v>45415</v>
      </c>
      <c r="D57" s="36">
        <v>0.3125</v>
      </c>
      <c r="E57" s="30" t="s">
        <v>27</v>
      </c>
      <c r="F57" s="35">
        <v>0.35416666666666669</v>
      </c>
      <c r="G57" s="13"/>
      <c r="H57" s="7" t="s">
        <v>27</v>
      </c>
      <c r="I57" s="14"/>
      <c r="J57" s="56"/>
      <c r="K57" s="34"/>
      <c r="L57" s="30" t="s">
        <v>27</v>
      </c>
      <c r="M57" s="35"/>
      <c r="N57" s="26">
        <f>IF(OR(F57="",D57=""),"",F57-D57)</f>
        <v>4.1666666666666685E-2</v>
      </c>
      <c r="O57" s="26"/>
      <c r="P57" s="26" t="str">
        <f t="shared" ref="P57" si="14">IF(OR(M57="",K57=""),"",M57-K57)</f>
        <v/>
      </c>
      <c r="Q57" s="155" t="s">
        <v>78</v>
      </c>
      <c r="R57" s="53"/>
      <c r="S57" s="53"/>
      <c r="T57" s="53"/>
      <c r="U57" s="53"/>
      <c r="V57" s="53"/>
      <c r="W57" s="66"/>
      <c r="X57" s="66"/>
      <c r="Y57" s="66"/>
      <c r="Z57" s="66"/>
    </row>
    <row r="58" spans="1:26" ht="22.5" customHeight="1" x14ac:dyDescent="0.15">
      <c r="A58" s="10"/>
    </row>
    <row r="59" spans="1:26" ht="23.25" customHeight="1" x14ac:dyDescent="0.15">
      <c r="A59" s="10" t="s">
        <v>45</v>
      </c>
    </row>
    <row r="60" spans="1:26" ht="23.25" customHeight="1" x14ac:dyDescent="0.15">
      <c r="A60" s="10" t="s">
        <v>51</v>
      </c>
    </row>
    <row r="61" spans="1:26" ht="23.25" customHeight="1" x14ac:dyDescent="0.15">
      <c r="A61" s="10" t="s">
        <v>80</v>
      </c>
    </row>
    <row r="62" spans="1:26" ht="23.25" customHeight="1" x14ac:dyDescent="0.15">
      <c r="A62" s="10" t="s">
        <v>55</v>
      </c>
    </row>
    <row r="63" spans="1:26" ht="23.25" customHeight="1" x14ac:dyDescent="0.15">
      <c r="A63" s="10" t="s">
        <v>60</v>
      </c>
    </row>
    <row r="64" spans="1:26" ht="23.25" customHeight="1" x14ac:dyDescent="0.15">
      <c r="A64" s="10" t="s">
        <v>73</v>
      </c>
    </row>
  </sheetData>
  <sheetProtection sheet="1" objects="1" scenarios="1"/>
  <mergeCells count="46">
    <mergeCell ref="Q37:S37"/>
    <mergeCell ref="T1:V1"/>
    <mergeCell ref="L2:P2"/>
    <mergeCell ref="L3:P3"/>
    <mergeCell ref="Q32:S32"/>
    <mergeCell ref="Q33:S33"/>
    <mergeCell ref="Q34:S34"/>
    <mergeCell ref="Q35:S35"/>
    <mergeCell ref="Q36:S36"/>
    <mergeCell ref="Q27:S27"/>
    <mergeCell ref="Q28:S28"/>
    <mergeCell ref="Q29:S29"/>
    <mergeCell ref="Q30:S30"/>
    <mergeCell ref="Q31:S31"/>
    <mergeCell ref="Q22:S22"/>
    <mergeCell ref="Q23:S23"/>
    <mergeCell ref="Q24:S24"/>
    <mergeCell ref="Q25:S25"/>
    <mergeCell ref="Q26:S26"/>
    <mergeCell ref="Q17:S17"/>
    <mergeCell ref="Q18:S18"/>
    <mergeCell ref="Q19:S19"/>
    <mergeCell ref="Q20:S20"/>
    <mergeCell ref="Q21:S21"/>
    <mergeCell ref="Q16:S16"/>
    <mergeCell ref="R1:S1"/>
    <mergeCell ref="Q7:S7"/>
    <mergeCell ref="Q8:S8"/>
    <mergeCell ref="Q9:S9"/>
    <mergeCell ref="Q5:S6"/>
    <mergeCell ref="R41:S41"/>
    <mergeCell ref="T2:V3"/>
    <mergeCell ref="B53:B54"/>
    <mergeCell ref="N40:P40"/>
    <mergeCell ref="K39:M40"/>
    <mergeCell ref="Q38:S38"/>
    <mergeCell ref="R2:S3"/>
    <mergeCell ref="Q10:S10"/>
    <mergeCell ref="B5:B6"/>
    <mergeCell ref="Q11:S11"/>
    <mergeCell ref="B39:J40"/>
    <mergeCell ref="B41:J41"/>
    <mergeCell ref="Q12:S12"/>
    <mergeCell ref="Q13:S13"/>
    <mergeCell ref="Q14:S14"/>
    <mergeCell ref="Q15:S15"/>
  </mergeCells>
  <phoneticPr fontId="1"/>
  <conditionalFormatting sqref="U9:V38 T7:V8 T7:T38">
    <cfRule type="cellIs" dxfId="1" priority="2" operator="equal">
      <formula>0</formula>
    </cfRule>
  </conditionalFormatting>
  <conditionalFormatting sqref="Y8">
    <cfRule type="cellIs" dxfId="0" priority="1" operator="equal">
      <formula>0</formula>
    </cfRule>
  </conditionalFormatting>
  <dataValidations count="8">
    <dataValidation type="custom" allowBlank="1" showInputMessage="1" showErrorMessage="1" errorTitle="15分単位" error="15分単位で入力してください" sqref="M55:M57 I55:K57 F55:G57 D55:D57" xr:uid="{00000000-0002-0000-0000-000000000000}">
      <formula1>MOD(MINUTE(D55),15)=0</formula1>
    </dataValidation>
    <dataValidation imeMode="on" allowBlank="1" showInputMessage="1" showErrorMessage="1" sqref="L2:L3 W7:X38 Y7 Y9:Y38" xr:uid="{00000000-0002-0000-0000-000001000000}"/>
    <dataValidation type="time" imeMode="off" allowBlank="1" showErrorMessage="1" errorTitle="時刻入力は半角XX:XXの形式で" error="入力内容を確認してください（例XX:XX）" sqref="D7:D38 F7:F38" xr:uid="{00000000-0002-0000-0000-000002000000}">
      <formula1>0</formula1>
      <formula2>0.354166666666667</formula2>
    </dataValidation>
    <dataValidation type="time" imeMode="off" allowBlank="1" showErrorMessage="1" errorTitle="時刻入力は半角XX:XXの形式で" error="入力内容を確認してください（例XX:XX）" sqref="G7:G38 I7:I38" xr:uid="{00000000-0002-0000-0000-000003000000}">
      <formula1>0</formula1>
      <formula2>0.916666666666667</formula2>
    </dataValidation>
    <dataValidation type="time" imeMode="off" operator="greaterThanOrEqual" allowBlank="1" showErrorMessage="1" errorTitle="時刻入力は半角XX:XXの形式で" error="入力内容を確認してください（例XX:XX）" sqref="K7:K38" xr:uid="{00000000-0002-0000-0000-000004000000}">
      <formula1>0.916666666666667</formula1>
    </dataValidation>
    <dataValidation type="time" imeMode="off" operator="greaterThan" allowBlank="1" showErrorMessage="1" errorTitle="時刻入力は半角XX:XXの形式で" error="入力内容を確認してください（例XX:XX）" sqref="M7:M38" xr:uid="{00000000-0002-0000-0000-000005000000}">
      <formula1>0.916666666666667</formula1>
    </dataValidation>
    <dataValidation type="time" imeMode="off" allowBlank="1" showErrorMessage="1" errorTitle="時刻入力は半角XX:XXの形式で" error="入力内容を確認してください（例XX:XX）" sqref="J7:J38" xr:uid="{00000000-0002-0000-0000-000006000000}">
      <formula1>0</formula1>
      <formula2>0.999305555555556</formula2>
    </dataValidation>
    <dataValidation type="time" allowBlank="1" showInputMessage="1" showErrorMessage="1" sqref="F3 F51" xr:uid="{00000000-0002-0000-0000-000007000000}">
      <formula1>0.0416666666666667</formula1>
      <formula2>0.333333333333333</formula2>
    </dataValidation>
  </dataValidations>
  <pageMargins left="0.44" right="0.23622047244094491" top="0.31496062992125984" bottom="7.874015748031496E-2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飯田女子短期大学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飯田女子短期大学</dc:creator>
  <cp:lastModifiedBy>矢澤 テスト用</cp:lastModifiedBy>
  <cp:lastPrinted>2023-10-12T09:36:35Z</cp:lastPrinted>
  <dcterms:created xsi:type="dcterms:W3CDTF">2002-04-02T06:59:36Z</dcterms:created>
  <dcterms:modified xsi:type="dcterms:W3CDTF">2024-05-02T09:57:04Z</dcterms:modified>
</cp:coreProperties>
</file>